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600" windowHeight="8145"/>
  </bookViews>
  <sheets>
    <sheet name="1" sheetId="1" r:id="rId1"/>
  </sheets>
  <calcPr calcId="114210" calcOnSave="0"/>
</workbook>
</file>

<file path=xl/calcChain.xml><?xml version="1.0" encoding="utf-8"?>
<calcChain xmlns="http://schemas.openxmlformats.org/spreadsheetml/2006/main">
  <c r="I12" i="1"/>
  <c r="I13"/>
  <c r="I14"/>
  <c r="I15"/>
  <c r="I16"/>
  <c r="I17"/>
  <c r="I18"/>
  <c r="I19"/>
  <c r="I20"/>
  <c r="H12"/>
  <c r="H13"/>
  <c r="H14"/>
  <c r="H15"/>
  <c r="H16"/>
  <c r="H17"/>
  <c r="H18"/>
  <c r="H19"/>
  <c r="H20"/>
  <c r="E20"/>
  <c r="B1"/>
</calcChain>
</file>

<file path=xl/sharedStrings.xml><?xml version="1.0" encoding="utf-8"?>
<sst xmlns="http://schemas.openxmlformats.org/spreadsheetml/2006/main" count="45" uniqueCount="45">
  <si>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</si>
  <si>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</si>
  <si>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</si>
  <si>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</si>
  <si>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</si>
  <si>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</si>
  <si>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</si>
  <si>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</si>
  <si>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</si>
  <si>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</si>
  <si>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</si>
  <si>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</si>
  <si>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</si>
  <si>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</si>
  <si>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</si>
  <si>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</si>
  <si>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</si>
  <si>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</si>
  <si>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</si>
  <si>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</si>
  <si>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</si>
  <si>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</si>
  <si>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</si>
  <si>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</si>
  <si>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</si>
  <si>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</si>
  <si>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</si>
  <si>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</si>
  <si>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Суп с рыбными консервами</t>
  </si>
  <si>
    <t>Чай с сахаром</t>
  </si>
  <si>
    <t>Тефтели 2-й вариант</t>
  </si>
  <si>
    <t>Хлеб пшеничный формовой</t>
  </si>
  <si>
    <t>Хлеб ржаной</t>
  </si>
  <si>
    <t>122/2021г</t>
  </si>
  <si>
    <t>462/2004г</t>
  </si>
  <si>
    <t>457/2021г</t>
  </si>
  <si>
    <t>573/2021г</t>
  </si>
  <si>
    <t>574/2021г</t>
  </si>
  <si>
    <t>Салат из свежей капусты</t>
  </si>
  <si>
    <t>13/2008г</t>
  </si>
  <si>
    <t>92/2008г</t>
  </si>
  <si>
    <t>Картофельное пюре</t>
  </si>
  <si>
    <t>141/2008г</t>
  </si>
  <si>
    <t>Соус томатный</t>
  </si>
  <si>
    <t>ИТОГО  ОБЕД: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</si>
</sst>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8"/>
      <name val="Calibri"/>
      <family val="2"/>
    </font>
    <font>
      <sz val="10"/>
      <color indexed="8"/>
      <name val="Calibri"/>
      <family val="2"/>
      <charset val="204"/>
    </font>
    <font>
      <sz val="10"/>
      <color indexed="10"/>
      <name val="Calibri"/>
      <family val="2"/>
      <charset val="204"/>
    </font>
    <font>
      <b/>
      <sz val="10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2" fillId="3" borderId="16" xfId="0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 applyProtection="1">
      <alignment horizontal="left"/>
      <protection locked="0"/>
    </xf>
    <xf numFmtId="0" fontId="3" fillId="3" borderId="1" xfId="0" applyFont="1" applyFill="1" applyBorder="1" applyAlignment="1" applyProtection="1">
      <alignment horizontal="left" vertical="center"/>
      <protection locked="0"/>
    </xf>
    <xf numFmtId="0" fontId="2" fillId="3" borderId="1" xfId="0" applyFont="1" applyFill="1" applyBorder="1" applyAlignment="1" applyProtection="1">
      <alignment horizontal="left" vertical="center"/>
      <protection locked="0"/>
    </xf>
    <xf numFmtId="0" fontId="2" fillId="3" borderId="16" xfId="0" applyFont="1" applyFill="1" applyBorder="1" applyAlignment="1" applyProtection="1">
      <alignment horizontal="center"/>
      <protection locked="0"/>
    </xf>
    <xf numFmtId="0" fontId="2" fillId="3" borderId="17" xfId="0" applyFont="1" applyFill="1" applyBorder="1" applyAlignment="1" applyProtection="1">
      <alignment horizontal="center"/>
      <protection locked="0"/>
    </xf>
    <xf numFmtId="0" fontId="4" fillId="3" borderId="14" xfId="0" applyFont="1" applyFill="1" applyBorder="1" applyAlignment="1" applyProtection="1">
      <alignment horizontal="left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4" fillId="3" borderId="14" xfId="0" applyFont="1" applyFill="1" applyBorder="1" applyAlignment="1" applyProtection="1">
      <alignment horizontal="center"/>
      <protection locked="0"/>
    </xf>
    <xf numFmtId="2" fontId="2" fillId="3" borderId="1" xfId="0" applyNumberFormat="1" applyFont="1" applyFill="1" applyBorder="1" applyAlignment="1" applyProtection="1">
      <alignment horizontal="center"/>
      <protection locked="0"/>
    </xf>
    <xf numFmtId="2" fontId="2" fillId="3" borderId="1" xfId="0" applyNumberFormat="1" applyFont="1" applyFill="1" applyBorder="1" applyAlignment="1" applyProtection="1">
      <alignment horizontal="center" vertical="center"/>
      <protection locked="0"/>
    </xf>
    <xf numFmtId="2" fontId="4" fillId="3" borderId="14" xfId="0" applyNumberFormat="1" applyFon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C1" workbookViewId="0">
      <selection activeCell="J4" sqref="J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e">
        <f ca="1">-МБОУ Нышинская D6</f>
        <v>#NAME?</v>
      </c>
      <c r="C1" s="47"/>
      <c r="D1" s="48"/>
      <c r="E1" t="s">
        <v>22</v>
      </c>
      <c r="F1" s="21"/>
      <c r="I1" t="s">
        <v>1</v>
      </c>
      <c r="J1" s="20">
        <v>45615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8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29"/>
      <c r="E5" s="16"/>
      <c r="F5" s="23"/>
      <c r="G5" s="16"/>
      <c r="H5" s="16"/>
      <c r="I5" s="16"/>
      <c r="J5" s="17"/>
    </row>
    <row r="6" spans="1:10">
      <c r="A6" s="6"/>
      <c r="B6" s="1" t="s">
        <v>23</v>
      </c>
      <c r="C6" s="2"/>
      <c r="D6" s="29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9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8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2" t="s">
        <v>39</v>
      </c>
      <c r="D12" s="33" t="s">
        <v>38</v>
      </c>
      <c r="E12" s="39">
        <v>60</v>
      </c>
      <c r="F12" s="25"/>
      <c r="G12" s="44">
        <v>56.04</v>
      </c>
      <c r="H12" s="43">
        <f>F12*1.45/100</f>
        <v>0</v>
      </c>
      <c r="I12" s="43">
        <f>E12*6/100</f>
        <v>3.6</v>
      </c>
      <c r="J12" s="43">
        <v>5.04</v>
      </c>
    </row>
    <row r="13" spans="1:10">
      <c r="A13" s="6"/>
      <c r="B13" s="1" t="s">
        <v>16</v>
      </c>
      <c r="C13" s="32" t="s">
        <v>33</v>
      </c>
      <c r="D13" s="34" t="s">
        <v>28</v>
      </c>
      <c r="E13" s="40">
        <v>200</v>
      </c>
      <c r="F13" s="31">
        <v>12.39</v>
      </c>
      <c r="G13" s="44">
        <v>161.72</v>
      </c>
      <c r="H13" s="44">
        <f>F13*3.52/100</f>
        <v>0.43612800000000002</v>
      </c>
      <c r="I13" s="44">
        <f>E13*4.74/100</f>
        <v>9.48</v>
      </c>
      <c r="J13" s="44">
        <v>12.06</v>
      </c>
    </row>
    <row r="14" spans="1:10">
      <c r="A14" s="6"/>
      <c r="B14" s="1" t="s">
        <v>17</v>
      </c>
      <c r="C14" s="32" t="s">
        <v>34</v>
      </c>
      <c r="D14" s="35" t="s">
        <v>30</v>
      </c>
      <c r="E14" s="39">
        <v>90</v>
      </c>
      <c r="F14" s="31">
        <v>47.92</v>
      </c>
      <c r="G14" s="43">
        <v>179.43299999999999</v>
      </c>
      <c r="H14" s="43">
        <f>F14*6.33/100</f>
        <v>3.0333359999999998</v>
      </c>
      <c r="I14" s="43">
        <f>E14*14.65/100</f>
        <v>13.185</v>
      </c>
      <c r="J14" s="43">
        <v>9.4949999999999992</v>
      </c>
    </row>
    <row r="15" spans="1:10">
      <c r="A15" s="6"/>
      <c r="B15" s="1" t="s">
        <v>18</v>
      </c>
      <c r="C15" s="32" t="s">
        <v>40</v>
      </c>
      <c r="D15" s="35" t="s">
        <v>41</v>
      </c>
      <c r="E15" s="39">
        <v>150</v>
      </c>
      <c r="F15" s="31">
        <v>8.9</v>
      </c>
      <c r="G15" s="43">
        <v>147.44999999999999</v>
      </c>
      <c r="H15" s="43">
        <f>F15*2.1/100</f>
        <v>0.18690000000000001</v>
      </c>
      <c r="I15" s="43">
        <f>E15*3.5/100</f>
        <v>5.25</v>
      </c>
      <c r="J15" s="43">
        <v>21.9</v>
      </c>
    </row>
    <row r="16" spans="1:10">
      <c r="A16" s="6"/>
      <c r="B16" s="1" t="s">
        <v>19</v>
      </c>
      <c r="C16" s="32" t="s">
        <v>42</v>
      </c>
      <c r="D16" s="35" t="s">
        <v>43</v>
      </c>
      <c r="E16" s="39">
        <v>40</v>
      </c>
      <c r="F16" s="31">
        <v>1.48</v>
      </c>
      <c r="G16" s="43">
        <v>53.76</v>
      </c>
      <c r="H16" s="43">
        <f>F16*1.3/50</f>
        <v>3.848E-2</v>
      </c>
      <c r="I16" s="43">
        <f>E16*4.8/50</f>
        <v>3.84</v>
      </c>
      <c r="J16" s="43">
        <v>3.76</v>
      </c>
    </row>
    <row r="17" spans="1:10">
      <c r="A17" s="6"/>
      <c r="B17" s="1" t="s">
        <v>24</v>
      </c>
      <c r="C17" s="32" t="s">
        <v>35</v>
      </c>
      <c r="D17" s="35" t="s">
        <v>29</v>
      </c>
      <c r="E17" s="39">
        <v>200</v>
      </c>
      <c r="F17" s="31">
        <v>2.2200000000000002</v>
      </c>
      <c r="G17" s="43">
        <v>38.9</v>
      </c>
      <c r="H17" s="43">
        <f>F17*0.2/200</f>
        <v>2.2200000000000002E-3</v>
      </c>
      <c r="I17" s="43">
        <f>E17*0.1/200</f>
        <v>0.1</v>
      </c>
      <c r="J17" s="43">
        <v>9.3000000000000007</v>
      </c>
    </row>
    <row r="18" spans="1:10">
      <c r="A18" s="6"/>
      <c r="B18" s="1" t="s">
        <v>21</v>
      </c>
      <c r="C18" s="36" t="s">
        <v>37</v>
      </c>
      <c r="D18" s="33" t="s">
        <v>32</v>
      </c>
      <c r="E18" s="41">
        <v>20</v>
      </c>
      <c r="F18" s="31">
        <v>1.19</v>
      </c>
      <c r="G18" s="43">
        <v>41.18</v>
      </c>
      <c r="H18" s="43">
        <f>F18*8/100</f>
        <v>9.5199999999999993E-2</v>
      </c>
      <c r="I18" s="43">
        <f>E18*1.5/100</f>
        <v>0.3</v>
      </c>
      <c r="J18" s="43">
        <v>8.02</v>
      </c>
    </row>
    <row r="19" spans="1:10">
      <c r="A19" s="6"/>
      <c r="B19" s="26"/>
      <c r="C19" s="36" t="s">
        <v>36</v>
      </c>
      <c r="D19" s="33" t="s">
        <v>31</v>
      </c>
      <c r="E19" s="41">
        <v>40</v>
      </c>
      <c r="F19" s="27">
        <v>4.05</v>
      </c>
      <c r="G19" s="43">
        <v>93.76</v>
      </c>
      <c r="H19" s="43">
        <f>F19*7.6/100</f>
        <v>0.30779999999999996</v>
      </c>
      <c r="I19" s="43">
        <f>E19*0.8/100</f>
        <v>0.32</v>
      </c>
      <c r="J19" s="43">
        <v>19.68</v>
      </c>
    </row>
    <row r="20" spans="1:10" ht="15.75" thickBot="1">
      <c r="A20" s="7"/>
      <c r="B20" s="8" t="s">
        <v>27</v>
      </c>
      <c r="C20" s="37"/>
      <c r="D20" s="38" t="s">
        <v>44</v>
      </c>
      <c r="E20" s="42">
        <f>SUM(E12:E19)</f>
        <v>800</v>
      </c>
      <c r="F20" s="24"/>
      <c r="G20" s="45">
        <v>772.24299999999994</v>
      </c>
      <c r="H20" s="45">
        <f>SUM(H12:H19)</f>
        <v>4.1000639999999997</v>
      </c>
      <c r="I20" s="42">
        <f>SUM(I12:I19)</f>
        <v>36.075000000000003</v>
      </c>
      <c r="J20" s="45">
        <v>89.254999999999995</v>
      </c>
    </row>
  </sheetData>
  <sheetProtection sheet="1" objects="1" scenarios="1"/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2021-09-03T11:50:11Z</cp:lastPrinted>
  <dcterms:created xsi:type="dcterms:W3CDTF">2015-06-05T18:19:34Z</dcterms:created>
  <dcterms:modified xsi:type="dcterms:W3CDTF">2024-11-05T07:44:00Z</dcterms:modified>
</cp:coreProperties>
</file>