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9" i="1"/>
  <c r="I18"/>
  <c r="I17"/>
  <c r="I15"/>
  <c r="I14"/>
  <c r="I13"/>
  <c r="I12"/>
  <c r="I19"/>
  <c r="H18"/>
  <c r="H14"/>
  <c r="H19"/>
  <c r="H17"/>
  <c r="H15"/>
  <c r="H13"/>
  <c r="H12"/>
  <c r="I8"/>
  <c r="I7"/>
  <c r="I5"/>
  <c r="I4"/>
  <c r="E20"/>
  <c r="E9"/>
  <c r="J20"/>
  <c r="B1"/>
  <c r="G20"/>
  <c r="H20"/>
  <c r="I20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<sst xmlns="http://schemas.openxmlformats.org/spreadsheetml/2006/main" count="49" uniqueCount="48">
  <si>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</si>
  <si>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</si>
  <si>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</si>
  <si>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</si>
  <si>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</si>
  <si>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</si>
  <si>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</si>
  <si>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</si>
  <si>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</si>
  <si>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</si>
  <si>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</si>
  <si>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</si>
  <si>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</si>
  <si>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</si>
  <si>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</si>
  <si>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</si>
  <si>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</si>
  <si>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</si>
  <si>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</si>
  <si>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</si>
  <si>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</si>
  <si>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</si>
  <si>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</si>
  <si>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</si>
  <si>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</si>
  <si>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</si>
  <si>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</si>
  <si>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</si>
  <si>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</si>
  <si>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573/2021г</t>
  </si>
  <si>
    <t>235/2021г</t>
  </si>
  <si>
    <t>Каша пшённая молочная жидкая</t>
  </si>
  <si>
    <t>96/2004г</t>
  </si>
  <si>
    <t>Масло  (порциями)</t>
  </si>
  <si>
    <t>457/2021г</t>
  </si>
  <si>
    <t xml:space="preserve"> Чай с сахаром</t>
  </si>
  <si>
    <t>ИТОГО  ЗАВТРАК:</t>
  </si>
  <si>
    <t>ТК-1</t>
  </si>
  <si>
    <t>Помидоры свежие порционно</t>
  </si>
  <si>
    <t>122/2021г</t>
  </si>
  <si>
    <t>Суп с рыбными консервами</t>
  </si>
  <si>
    <t>176/2013г</t>
  </si>
  <si>
    <t>Жаркое по-домашнему</t>
  </si>
  <si>
    <t>496/2021г</t>
  </si>
  <si>
    <t>Напиток из плодов шиповника</t>
  </si>
  <si>
    <t>ИТОГО  ОБЕД:</t>
  </si>
  <si>
    <t>батон</t>
  </si>
  <si>
    <t>Топтыптышка коктейль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</si>
</sst>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e">
        <f ca="1">-МБОУ Нышинская D6</f>
        <v>#NAME?</v>
      </c>
      <c r="C1" s="54"/>
      <c r="D1" s="55"/>
      <c r="E1" t="s">
        <v>22</v>
      </c>
      <c r="F1" s="19"/>
      <c r="I1" t="s">
        <v>1</v>
      </c>
      <c r="J1" s="18">
        <v>45463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0" t="s">
        <v>30</v>
      </c>
      <c r="D4" s="31" t="s">
        <v>31</v>
      </c>
      <c r="E4" s="32">
        <v>150</v>
      </c>
      <c r="F4" s="20">
        <v>15.82</v>
      </c>
      <c r="G4" s="49">
        <v>175.17000000000002</v>
      </c>
      <c r="H4" s="50">
        <v>7.26</v>
      </c>
      <c r="I4" s="49">
        <f>E4*3.62/100</f>
        <v>5.43</v>
      </c>
      <c r="J4" s="49">
        <v>26.130000000000006</v>
      </c>
    </row>
    <row r="5" spans="1:10">
      <c r="A5" s="5"/>
      <c r="B5" s="1" t="s">
        <v>12</v>
      </c>
      <c r="C5" s="33" t="s">
        <v>32</v>
      </c>
      <c r="D5" s="34" t="s">
        <v>33</v>
      </c>
      <c r="E5" s="32">
        <v>10</v>
      </c>
      <c r="F5" s="21">
        <v>12.12</v>
      </c>
      <c r="G5" s="49">
        <v>66.089999999999989</v>
      </c>
      <c r="H5" s="50">
        <v>0.08</v>
      </c>
      <c r="I5" s="49">
        <f>E5*72.5/100</f>
        <v>7.25</v>
      </c>
      <c r="J5" s="49">
        <v>0.13</v>
      </c>
    </row>
    <row r="6" spans="1:10">
      <c r="A6" s="5"/>
      <c r="B6" s="1" t="s">
        <v>23</v>
      </c>
      <c r="C6" s="35"/>
      <c r="D6" s="36"/>
      <c r="E6" s="32"/>
      <c r="F6" s="21"/>
      <c r="G6" s="49"/>
      <c r="H6" s="50"/>
      <c r="I6" s="49"/>
      <c r="J6" s="49"/>
    </row>
    <row r="7" spans="1:10">
      <c r="A7" s="5"/>
      <c r="B7" s="2"/>
      <c r="C7" s="35" t="s">
        <v>29</v>
      </c>
      <c r="D7" s="36" t="s">
        <v>46</v>
      </c>
      <c r="E7" s="37">
        <v>30</v>
      </c>
      <c r="F7" s="21">
        <v>3.7</v>
      </c>
      <c r="G7" s="49">
        <v>70.319999999999993</v>
      </c>
      <c r="H7" s="50">
        <v>3.04</v>
      </c>
      <c r="I7" s="49">
        <f>E7*0.8/100</f>
        <v>0.24</v>
      </c>
      <c r="J7" s="49">
        <v>14.76</v>
      </c>
    </row>
    <row r="8" spans="1:10" ht="15.75" thickBot="1">
      <c r="A8" s="6"/>
      <c r="B8" s="7"/>
      <c r="C8" s="30" t="s">
        <v>34</v>
      </c>
      <c r="D8" s="38" t="s">
        <v>35</v>
      </c>
      <c r="E8" s="32">
        <v>200</v>
      </c>
      <c r="F8" s="22">
        <v>1.28</v>
      </c>
      <c r="G8" s="49">
        <v>38.900000000000006</v>
      </c>
      <c r="H8" s="50">
        <v>0.2</v>
      </c>
      <c r="I8" s="49">
        <f>E8*0.1/200</f>
        <v>0.1</v>
      </c>
      <c r="J8" s="49">
        <v>9.3000000000000007</v>
      </c>
    </row>
    <row r="9" spans="1:10">
      <c r="A9" s="3" t="s">
        <v>13</v>
      </c>
      <c r="B9" s="9" t="s">
        <v>20</v>
      </c>
      <c r="C9" s="39"/>
      <c r="D9" s="40" t="s">
        <v>36</v>
      </c>
      <c r="E9" s="41">
        <f>SUM(E4:E8)</f>
        <v>390</v>
      </c>
      <c r="F9" s="20">
        <v>32.92</v>
      </c>
      <c r="G9" s="51">
        <v>394.88</v>
      </c>
      <c r="H9" s="51">
        <v>8.41</v>
      </c>
      <c r="I9" s="13">
        <v>13.02</v>
      </c>
      <c r="J9" s="51">
        <f>SUM(J4:J8)</f>
        <v>50.320000000000007</v>
      </c>
    </row>
    <row r="10" spans="1:10">
      <c r="A10" s="5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7"/>
      <c r="D11" s="27"/>
      <c r="E11" s="16"/>
      <c r="F11" s="22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0" t="s">
        <v>37</v>
      </c>
      <c r="D12" s="38" t="s">
        <v>38</v>
      </c>
      <c r="E12" s="32">
        <v>60</v>
      </c>
      <c r="F12" s="42">
        <v>15</v>
      </c>
      <c r="G12" s="52">
        <v>56.351999999999997</v>
      </c>
      <c r="H12" s="49">
        <f>F12*1.08/100</f>
        <v>0.16200000000000003</v>
      </c>
      <c r="I12" s="49">
        <f>E12*6/100</f>
        <v>3.6</v>
      </c>
      <c r="J12" s="49">
        <v>5.34</v>
      </c>
    </row>
    <row r="13" spans="1:10">
      <c r="A13" s="5"/>
      <c r="B13" s="1" t="s">
        <v>16</v>
      </c>
      <c r="C13" s="30" t="s">
        <v>39</v>
      </c>
      <c r="D13" s="43" t="s">
        <v>40</v>
      </c>
      <c r="E13" s="44">
        <v>200</v>
      </c>
      <c r="F13" s="45">
        <v>19.2</v>
      </c>
      <c r="G13" s="49">
        <v>101.94</v>
      </c>
      <c r="H13" s="49">
        <f>F13*1.77/100</f>
        <v>0.33984000000000003</v>
      </c>
      <c r="I13" s="49">
        <f>E13*2.89/100</f>
        <v>5.78</v>
      </c>
      <c r="J13" s="49">
        <v>8.94</v>
      </c>
    </row>
    <row r="14" spans="1:10">
      <c r="A14" s="5"/>
      <c r="B14" s="1" t="s">
        <v>17</v>
      </c>
      <c r="C14" s="30" t="s">
        <v>41</v>
      </c>
      <c r="D14" s="38" t="s">
        <v>42</v>
      </c>
      <c r="E14" s="32">
        <v>230</v>
      </c>
      <c r="F14" s="46">
        <v>51.3</v>
      </c>
      <c r="G14" s="49">
        <v>217.53</v>
      </c>
      <c r="H14" s="49">
        <f>F14*3.63/100</f>
        <v>1.86219</v>
      </c>
      <c r="I14" s="49">
        <f>E14*4.5/100</f>
        <v>10.35</v>
      </c>
      <c r="J14" s="49">
        <v>33.75</v>
      </c>
    </row>
    <row r="15" spans="1:10">
      <c r="A15" s="5"/>
      <c r="B15" s="1" t="s">
        <v>18</v>
      </c>
      <c r="C15" s="30" t="s">
        <v>43</v>
      </c>
      <c r="D15" s="38" t="s">
        <v>44</v>
      </c>
      <c r="E15" s="32">
        <v>200</v>
      </c>
      <c r="F15" s="46">
        <v>8.7799999999999994</v>
      </c>
      <c r="G15" s="52">
        <v>192.06</v>
      </c>
      <c r="H15" s="49">
        <f>F15*15.3/100</f>
        <v>1.34334</v>
      </c>
      <c r="I15" s="49">
        <f>E15*11/100</f>
        <v>22</v>
      </c>
      <c r="J15" s="49">
        <v>11.97</v>
      </c>
    </row>
    <row r="16" spans="1:10">
      <c r="A16" s="5"/>
      <c r="B16" s="1" t="s">
        <v>19</v>
      </c>
      <c r="C16" s="35"/>
      <c r="D16" s="36"/>
      <c r="E16" s="37"/>
      <c r="F16" s="47"/>
      <c r="G16" s="49"/>
      <c r="H16" s="49"/>
      <c r="I16" s="49"/>
      <c r="J16" s="49"/>
    </row>
    <row r="17" spans="1:10">
      <c r="A17" s="5"/>
      <c r="B17" s="1" t="s">
        <v>24</v>
      </c>
      <c r="C17" s="35" t="s">
        <v>29</v>
      </c>
      <c r="D17" s="36" t="s">
        <v>28</v>
      </c>
      <c r="E17" s="37">
        <v>50</v>
      </c>
      <c r="F17" s="47">
        <v>4.66</v>
      </c>
      <c r="G17" s="49">
        <v>41.18</v>
      </c>
      <c r="H17" s="49">
        <f>F17*8/100</f>
        <v>0.37280000000000002</v>
      </c>
      <c r="I17" s="49">
        <f>E17*1.5/100</f>
        <v>0.75</v>
      </c>
      <c r="J17" s="49">
        <v>8.02</v>
      </c>
    </row>
    <row r="18" spans="1:10">
      <c r="A18" s="5"/>
      <c r="B18" s="1" t="s">
        <v>21</v>
      </c>
      <c r="C18" s="35"/>
      <c r="D18" s="40" t="s">
        <v>47</v>
      </c>
      <c r="E18" s="41">
        <v>200</v>
      </c>
      <c r="F18" s="48">
        <v>48</v>
      </c>
      <c r="G18" s="49">
        <v>105.48</v>
      </c>
      <c r="H18" s="49">
        <f>F18*7.6/100</f>
        <v>3.6479999999999997</v>
      </c>
      <c r="I18" s="49">
        <f>E18*0.8/100</f>
        <v>1.6</v>
      </c>
      <c r="J18" s="49">
        <v>22.14</v>
      </c>
    </row>
    <row r="19" spans="1:10">
      <c r="A19" s="5"/>
      <c r="B19" s="23"/>
      <c r="C19" s="23"/>
      <c r="D19" s="28"/>
      <c r="E19" s="24"/>
      <c r="F19" s="25">
        <v>147.08000000000001</v>
      </c>
      <c r="G19" s="51">
        <v>801.14200000000005</v>
      </c>
      <c r="H19" s="51">
        <f>SUM(H12:H18)</f>
        <v>7.7281699999999995</v>
      </c>
      <c r="I19" s="41">
        <f>SUM(I12:I18)</f>
        <v>44.080000000000005</v>
      </c>
      <c r="J19" s="51">
        <v>110.36</v>
      </c>
    </row>
    <row r="20" spans="1:10" ht="15.75" thickBot="1">
      <c r="A20" s="6"/>
      <c r="B20" s="7" t="s">
        <v>27</v>
      </c>
      <c r="C20" s="7"/>
      <c r="D20" s="40" t="s">
        <v>45</v>
      </c>
      <c r="E20" s="41">
        <f>SUM(E14:E19)</f>
        <v>680</v>
      </c>
      <c r="F20" s="48">
        <v>180</v>
      </c>
      <c r="G20" s="29">
        <f>SUM(G11:G19)</f>
        <v>1515.6840000000002</v>
      </c>
      <c r="H20" s="29">
        <f>SUM(H11:H19)</f>
        <v>15.456339999999999</v>
      </c>
      <c r="I20" s="29">
        <f>SUM(I11:I19)</f>
        <v>88.160000000000011</v>
      </c>
      <c r="J20" s="29">
        <f>SUM(J11:J19)</f>
        <v>200.51999999999998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2024-06-06T09:39:15Z</cp:lastPrinted>
  <dcterms:created xsi:type="dcterms:W3CDTF">2015-06-05T18:19:34Z</dcterms:created>
  <dcterms:modified xsi:type="dcterms:W3CDTF">2024-06-13T06:01:28Z</dcterms:modified>
</cp:coreProperties>
</file>