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" i="1"/>
  <c r="I12"/>
  <c r="I13"/>
  <c r="I14"/>
  <c r="I15"/>
  <c r="I16"/>
  <c r="I17"/>
  <c r="I18"/>
  <c r="I19"/>
  <c r="H12"/>
  <c r="H13"/>
  <c r="H14"/>
  <c r="H15"/>
  <c r="H16"/>
  <c r="H17"/>
  <c r="H18"/>
  <c r="H19"/>
  <c r="I4"/>
  <c r="I7"/>
  <c r="I9"/>
  <c r="H4"/>
  <c r="H7"/>
  <c r="H9"/>
  <c r="I8"/>
  <c r="I6"/>
  <c r="I5"/>
  <c r="H8"/>
  <c r="H6"/>
  <c r="H5"/>
  <c r="E20"/>
  <c r="E9"/>
  <c r="J20"/>
  <c r="I20"/>
  <c r="H20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<sst xmlns="http://schemas.openxmlformats.org/spreadsheetml/2006/main" count="56" uniqueCount="55">
  <si>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</si>
  <si>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</si>
  <si>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</si>
  <si>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</si>
  <si>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</si>
  <si>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</si>
  <si>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</si>
  <si>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</si>
  <si>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</si>
  <si>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</si>
  <si>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</si>
  <si>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</si>
  <si>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</si>
  <si>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</si>
  <si>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</si>
  <si>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</si>
  <si>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</si>
  <si>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</si>
  <si>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</si>
  <si>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</si>
  <si>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</si>
  <si>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</si>
  <si>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</si>
  <si>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</si>
  <si>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</si>
  <si>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</si>
  <si>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</si>
  <si>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</si>
  <si>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</si>
  <si>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</si>
  <si>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</si>
  <si>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</si>
  <si>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160/2004г</t>
  </si>
  <si>
    <t>Суп молочный с макаронными изделиями</t>
  </si>
  <si>
    <t>96/2004г</t>
  </si>
  <si>
    <t>Масло  (порциями)</t>
  </si>
  <si>
    <t>82/2021г</t>
  </si>
  <si>
    <t>457/2021г</t>
  </si>
  <si>
    <t xml:space="preserve"> Чай с сахаром</t>
  </si>
  <si>
    <t>ИТОГО  ЗАВТРАК:</t>
  </si>
  <si>
    <t>33/2021г</t>
  </si>
  <si>
    <t>Салат из свеклы с сыром и чесноком</t>
  </si>
  <si>
    <t>48/2008г</t>
  </si>
  <si>
    <t>Суп крестьянский с крупой</t>
  </si>
  <si>
    <t>92/2008г</t>
  </si>
  <si>
    <t>Картофельное пюре</t>
  </si>
  <si>
    <t>462/2004г</t>
  </si>
  <si>
    <t>Тефтели 2-й вариант</t>
  </si>
  <si>
    <t>141/2008г</t>
  </si>
  <si>
    <t>Соус томатный</t>
  </si>
  <si>
    <t>157/2008г</t>
  </si>
  <si>
    <t>Напиток апельсиновый</t>
  </si>
  <si>
    <t>Батон</t>
  </si>
  <si>
    <t>Фрукты свежие  Бана</t>
  </si>
  <si>
    <t>ИТОГО  за день: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</si>
</sst>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3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99;&#1096;&#1080;&#1085;&#1089;&#1082;&#1072;&#1103;%20&#1057;&#1054;&#1064;%20&#1083;&#1072;&#1075;&#1077;&#1088;&#1100;%202024&#1075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1 (пон,вт,ср)"/>
      <sheetName val="1 (чт,пт,сб)"/>
      <sheetName val="2 (пон,вт,ср)"/>
      <sheetName val="2 (чт,пт,сб)"/>
      <sheetName val="000"/>
    </sheetNames>
    <sheetDataSet>
      <sheetData sheetId="0"/>
      <sheetData sheetId="1"/>
      <sheetData sheetId="2"/>
      <sheetData sheetId="3">
        <row r="24">
          <cell r="K24">
            <v>23.55</v>
          </cell>
        </row>
        <row r="25">
          <cell r="K25">
            <v>0.13</v>
          </cell>
        </row>
        <row r="26">
          <cell r="K26">
            <v>9.8000000000000007</v>
          </cell>
        </row>
        <row r="27">
          <cell r="K27">
            <v>19.68</v>
          </cell>
        </row>
        <row r="28">
          <cell r="K28">
            <v>9.5</v>
          </cell>
        </row>
        <row r="29">
          <cell r="K29">
            <v>62.660000000000004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                                     МБОУ Нышинская '[1]2 (пон,вт,ср)'!$K$24:$K$29+J4:J9</f>
        <v>#NAME?</v>
      </c>
      <c r="C1" s="51"/>
      <c r="D1" s="52"/>
      <c r="E1" t="s">
        <v>22</v>
      </c>
      <c r="F1" s="18"/>
      <c r="I1" t="s">
        <v>1</v>
      </c>
      <c r="J1" s="17">
        <v>45461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32</v>
      </c>
      <c r="D4" s="30" t="s">
        <v>33</v>
      </c>
      <c r="E4" s="31">
        <v>200</v>
      </c>
      <c r="F4" s="19">
        <v>21.3</v>
      </c>
      <c r="G4" s="45">
        <v>152.13</v>
      </c>
      <c r="H4" s="44">
        <f>F4*2.8/100</f>
        <v>0.59640000000000004</v>
      </c>
      <c r="I4" s="44">
        <f>E4*3.16/100</f>
        <v>6.32</v>
      </c>
      <c r="J4" s="45">
        <v>23.55</v>
      </c>
    </row>
    <row r="5" spans="1:10">
      <c r="A5" s="5"/>
      <c r="B5" s="1" t="s">
        <v>12</v>
      </c>
      <c r="C5" s="32" t="s">
        <v>34</v>
      </c>
      <c r="D5" s="33" t="s">
        <v>35</v>
      </c>
      <c r="E5" s="31">
        <v>10</v>
      </c>
      <c r="F5" s="20">
        <v>12.12</v>
      </c>
      <c r="G5" s="45">
        <v>66.09</v>
      </c>
      <c r="H5" s="44">
        <f>F5*0.8/100</f>
        <v>9.6959999999999991E-2</v>
      </c>
      <c r="I5" s="44">
        <f>E5*72.5/100</f>
        <v>7.25</v>
      </c>
      <c r="J5" s="45">
        <v>0.13</v>
      </c>
    </row>
    <row r="6" spans="1:10">
      <c r="A6" s="5"/>
      <c r="B6" s="1" t="s">
        <v>23</v>
      </c>
      <c r="C6" s="29" t="s">
        <v>30</v>
      </c>
      <c r="D6" s="34" t="s">
        <v>52</v>
      </c>
      <c r="E6" s="35">
        <v>30</v>
      </c>
      <c r="F6" s="20">
        <v>3.7</v>
      </c>
      <c r="G6" s="45">
        <v>44.4</v>
      </c>
      <c r="H6" s="44">
        <f>F6*7.6/100</f>
        <v>0.28120000000000001</v>
      </c>
      <c r="I6" s="44">
        <f>E6*0.8/100</f>
        <v>0.24</v>
      </c>
      <c r="J6" s="45">
        <v>9.8000000000000007</v>
      </c>
    </row>
    <row r="7" spans="1:10">
      <c r="A7" s="5"/>
      <c r="B7" s="2"/>
      <c r="C7" s="29" t="s">
        <v>36</v>
      </c>
      <c r="D7" s="34" t="s">
        <v>53</v>
      </c>
      <c r="E7" s="31">
        <v>243</v>
      </c>
      <c r="F7" s="20">
        <v>46.08</v>
      </c>
      <c r="G7" s="45">
        <v>93.76</v>
      </c>
      <c r="H7" s="44">
        <f>F7*0.4/100</f>
        <v>0.18431999999999998</v>
      </c>
      <c r="I7" s="44">
        <f>E7*0.4/100</f>
        <v>0.97199999999999998</v>
      </c>
      <c r="J7" s="45">
        <v>19.68</v>
      </c>
    </row>
    <row r="8" spans="1:10" ht="15.75" thickBot="1">
      <c r="A8" s="6"/>
      <c r="B8" s="7"/>
      <c r="C8" s="36" t="s">
        <v>37</v>
      </c>
      <c r="D8" s="37" t="s">
        <v>38</v>
      </c>
      <c r="E8" s="31">
        <v>200</v>
      </c>
      <c r="F8" s="21">
        <v>1.52</v>
      </c>
      <c r="G8" s="45">
        <v>40.1</v>
      </c>
      <c r="H8" s="44">
        <f>F8*0.2/200</f>
        <v>1.5200000000000003E-3</v>
      </c>
      <c r="I8" s="44">
        <f>E8*0.1/200</f>
        <v>0.1</v>
      </c>
      <c r="J8" s="45">
        <v>9.5</v>
      </c>
    </row>
    <row r="9" spans="1:10">
      <c r="A9" s="3" t="s">
        <v>13</v>
      </c>
      <c r="B9" s="9" t="s">
        <v>20</v>
      </c>
      <c r="C9" s="38"/>
      <c r="D9" s="39" t="s">
        <v>39</v>
      </c>
      <c r="E9" s="40">
        <f>SUM(E4:E8)</f>
        <v>683</v>
      </c>
      <c r="F9" s="19">
        <v>84.72</v>
      </c>
      <c r="G9" s="46">
        <v>396.48</v>
      </c>
      <c r="H9" s="46">
        <f>SUM(H4:H8)</f>
        <v>1.1603999999999999</v>
      </c>
      <c r="I9" s="46">
        <f>SUM(I4:I8)</f>
        <v>14.882</v>
      </c>
      <c r="J9" s="46">
        <v>62.66</v>
      </c>
    </row>
    <row r="10" spans="1:10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40</v>
      </c>
      <c r="D12" s="34" t="s">
        <v>41</v>
      </c>
      <c r="E12" s="31">
        <v>60</v>
      </c>
      <c r="F12" s="22">
        <v>8.42</v>
      </c>
      <c r="G12" s="47">
        <v>42.24</v>
      </c>
      <c r="H12" s="47">
        <f>F12*1/100</f>
        <v>8.4199999999999997E-2</v>
      </c>
      <c r="I12" s="47">
        <f>E12*6/100</f>
        <v>3.6</v>
      </c>
      <c r="J12" s="47">
        <v>1.86</v>
      </c>
    </row>
    <row r="13" spans="1:10">
      <c r="A13" s="5"/>
      <c r="B13" s="1" t="s">
        <v>16</v>
      </c>
      <c r="C13" s="41" t="s">
        <v>42</v>
      </c>
      <c r="D13" s="42" t="s">
        <v>43</v>
      </c>
      <c r="E13" s="43">
        <v>200</v>
      </c>
      <c r="F13" s="28">
        <v>13.6</v>
      </c>
      <c r="G13" s="47">
        <v>118.56</v>
      </c>
      <c r="H13" s="45">
        <f>F13*1.95/100</f>
        <v>0.26519999999999999</v>
      </c>
      <c r="I13" s="45">
        <f>E13*2.96/100</f>
        <v>5.92</v>
      </c>
      <c r="J13" s="45">
        <v>12.42</v>
      </c>
    </row>
    <row r="14" spans="1:10">
      <c r="A14" s="5"/>
      <c r="B14" s="1" t="s">
        <v>17</v>
      </c>
      <c r="C14" s="36" t="s">
        <v>44</v>
      </c>
      <c r="D14" s="37" t="s">
        <v>45</v>
      </c>
      <c r="E14" s="31">
        <v>150</v>
      </c>
      <c r="F14" s="28">
        <v>17.7</v>
      </c>
      <c r="G14" s="45">
        <v>147.44999999999999</v>
      </c>
      <c r="H14" s="45">
        <f>F14*2.1/100</f>
        <v>0.37170000000000003</v>
      </c>
      <c r="I14" s="45">
        <f>E14*3.5/100</f>
        <v>5.25</v>
      </c>
      <c r="J14" s="45">
        <v>21.9</v>
      </c>
    </row>
    <row r="15" spans="1:10">
      <c r="A15" s="5"/>
      <c r="B15" s="1" t="s">
        <v>18</v>
      </c>
      <c r="C15" s="36" t="s">
        <v>46</v>
      </c>
      <c r="D15" s="37" t="s">
        <v>47</v>
      </c>
      <c r="E15" s="31">
        <v>90</v>
      </c>
      <c r="F15" s="28">
        <v>46.7</v>
      </c>
      <c r="G15" s="45">
        <v>254.34</v>
      </c>
      <c r="H15" s="45">
        <f>F15*13.5/100</f>
        <v>6.3045000000000009</v>
      </c>
      <c r="I15" s="45">
        <f>E15*21/100</f>
        <v>18.899999999999999</v>
      </c>
      <c r="J15" s="45">
        <v>8.91</v>
      </c>
    </row>
    <row r="16" spans="1:10">
      <c r="A16" s="5"/>
      <c r="B16" s="1" t="s">
        <v>19</v>
      </c>
      <c r="C16" s="36" t="s">
        <v>48</v>
      </c>
      <c r="D16" s="37" t="s">
        <v>49</v>
      </c>
      <c r="E16" s="31">
        <v>40</v>
      </c>
      <c r="F16" s="28">
        <v>2.48</v>
      </c>
      <c r="G16" s="45">
        <v>71.290000000000006</v>
      </c>
      <c r="H16" s="45">
        <f>F16*0.15/100</f>
        <v>3.7199999999999998E-3</v>
      </c>
      <c r="I16" s="45">
        <f>E16*0.005/100</f>
        <v>2E-3</v>
      </c>
      <c r="J16" s="45">
        <v>17.5</v>
      </c>
    </row>
    <row r="17" spans="1:10">
      <c r="A17" s="5"/>
      <c r="B17" s="1" t="s">
        <v>24</v>
      </c>
      <c r="C17" s="29" t="s">
        <v>50</v>
      </c>
      <c r="D17" s="34" t="s">
        <v>51</v>
      </c>
      <c r="E17" s="31">
        <v>200</v>
      </c>
      <c r="F17" s="28">
        <v>6.28</v>
      </c>
      <c r="G17" s="45">
        <v>41.18</v>
      </c>
      <c r="H17" s="45">
        <f>F17*8/100</f>
        <v>0.50240000000000007</v>
      </c>
      <c r="I17" s="45">
        <f>E17*1.5/100</f>
        <v>3</v>
      </c>
      <c r="J17" s="45">
        <v>8.02</v>
      </c>
    </row>
    <row r="18" spans="1:10">
      <c r="A18" s="5"/>
      <c r="B18" s="1" t="s">
        <v>21</v>
      </c>
      <c r="C18" s="29" t="s">
        <v>31</v>
      </c>
      <c r="D18" s="34" t="s">
        <v>29</v>
      </c>
      <c r="E18" s="35">
        <v>20</v>
      </c>
      <c r="F18" s="28">
        <v>1.19</v>
      </c>
      <c r="G18" s="45">
        <v>105.48</v>
      </c>
      <c r="H18" s="45">
        <f>F18*7.6/100</f>
        <v>9.0439999999999993E-2</v>
      </c>
      <c r="I18" s="45">
        <f>E18*0.8/100</f>
        <v>0.16</v>
      </c>
      <c r="J18" s="45">
        <v>22.14</v>
      </c>
    </row>
    <row r="19" spans="1:10">
      <c r="A19" s="5"/>
      <c r="B19" s="23"/>
      <c r="C19" s="29" t="s">
        <v>30</v>
      </c>
      <c r="D19" s="34" t="s">
        <v>28</v>
      </c>
      <c r="E19" s="35">
        <v>50</v>
      </c>
      <c r="F19" s="24">
        <v>4.0999999999999996</v>
      </c>
      <c r="G19" s="48">
        <v>780.54</v>
      </c>
      <c r="H19" s="48">
        <f>SUM(H12:H18)</f>
        <v>7.6221600000000009</v>
      </c>
      <c r="I19" s="48">
        <f>SUM(I12:I18)</f>
        <v>36.832000000000001</v>
      </c>
      <c r="J19" s="48">
        <v>92.75</v>
      </c>
    </row>
    <row r="20" spans="1:10" ht="15.75" thickBot="1">
      <c r="A20" s="6"/>
      <c r="B20" s="7" t="s">
        <v>27</v>
      </c>
      <c r="C20" s="29"/>
      <c r="D20" s="39" t="s">
        <v>54</v>
      </c>
      <c r="E20" s="40">
        <f>SUM(E12:E19)</f>
        <v>810</v>
      </c>
      <c r="F20" s="21">
        <v>184.72</v>
      </c>
      <c r="G20" s="49">
        <v>1177.02</v>
      </c>
      <c r="H20" s="27">
        <f>SUM(H11:H19)</f>
        <v>15.244320000000002</v>
      </c>
      <c r="I20" s="27">
        <f>SUM(I11:I19)</f>
        <v>73.664000000000001</v>
      </c>
      <c r="J20" s="27">
        <f>SUM(J11:J19)</f>
        <v>185.5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2024-06-06T09:36:01Z</cp:lastPrinted>
  <dcterms:created xsi:type="dcterms:W3CDTF">2015-06-05T18:19:34Z</dcterms:created>
  <dcterms:modified xsi:type="dcterms:W3CDTF">2024-06-13T05:59:22Z</dcterms:modified>
</cp:coreProperties>
</file>