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H12"/>
  <c r="H13"/>
  <c r="H14"/>
  <c r="H15"/>
  <c r="H16"/>
  <c r="H17"/>
  <c r="H18"/>
  <c r="H19"/>
  <c r="H4"/>
  <c r="H5"/>
  <c r="H6"/>
  <c r="H7"/>
  <c r="H8"/>
  <c r="H9"/>
  <c r="I4"/>
  <c r="I5"/>
  <c r="I6"/>
  <c r="I7"/>
  <c r="I8"/>
  <c r="I9"/>
  <c r="E19"/>
  <c r="E9"/>
  <c r="G20"/>
  <c r="J20"/>
  <c r="I20"/>
  <c r="H20"/>
  <c r="B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<sst xmlns="http://schemas.openxmlformats.org/spreadsheetml/2006/main" count="54" uniqueCount="53">
  <si>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</si>
  <si>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</si>
  <si>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</si>
  <si>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</si>
  <si>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</si>
  <si>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</si>
  <si>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</si>
  <si>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</si>
  <si>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</si>
  <si>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</si>
  <si>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</si>
  <si>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</si>
  <si>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</si>
  <si>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</si>
  <si>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</si>
  <si>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</si>
  <si>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</si>
  <si>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</si>
  <si>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</si>
  <si>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</si>
  <si>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</si>
  <si>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</si>
  <si>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</si>
  <si>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</si>
  <si>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</si>
  <si>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</si>
  <si>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</si>
  <si>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</si>
  <si>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</si>
  <si>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</si>
  <si>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</si>
  <si>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</si>
  <si>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82/2021г</t>
  </si>
  <si>
    <t>ИТОГО  ЗАВТРАК:</t>
  </si>
  <si>
    <t>ИТОГО  ОБЕД:</t>
  </si>
  <si>
    <t>232/2021г</t>
  </si>
  <si>
    <t>Каша пшеничная молочная жидкая</t>
  </si>
  <si>
    <t>96/2004г</t>
  </si>
  <si>
    <t>Масло  (порциями)</t>
  </si>
  <si>
    <t>464/2021г</t>
  </si>
  <si>
    <t>Кофейный напиток</t>
  </si>
  <si>
    <t>ТК-2</t>
  </si>
  <si>
    <t>Огурцы свежие порционно</t>
  </si>
  <si>
    <t>115/2021г</t>
  </si>
  <si>
    <t>Суп картофельный с клецками</t>
  </si>
  <si>
    <t>216/2004г</t>
  </si>
  <si>
    <t xml:space="preserve">Картофель тушеный </t>
  </si>
  <si>
    <t>333/2021г</t>
  </si>
  <si>
    <t>Голубцы ленивые</t>
  </si>
  <si>
    <t>496/2021г</t>
  </si>
  <si>
    <t>Напиток из плодов шиповника</t>
  </si>
  <si>
    <t>Батон</t>
  </si>
  <si>
    <t>Фрукты свежие   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</si>
</sst>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7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18"/>
      <c r="I1" t="s">
        <v>1</v>
      </c>
      <c r="J1" s="17">
        <v>45457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 t="s">
        <v>35</v>
      </c>
      <c r="D4" s="41" t="s">
        <v>36</v>
      </c>
      <c r="E4" s="28">
        <v>150</v>
      </c>
      <c r="F4" s="19">
        <v>16.25</v>
      </c>
      <c r="G4" s="44">
        <v>171.465</v>
      </c>
      <c r="H4" s="44">
        <f>F4*3.63/100</f>
        <v>0.58987499999999993</v>
      </c>
      <c r="I4" s="44">
        <f>E4*3.23/100</f>
        <v>4.8449999999999998</v>
      </c>
      <c r="J4" s="44">
        <v>26.52</v>
      </c>
    </row>
    <row r="5" spans="1:10">
      <c r="A5" s="5"/>
      <c r="B5" s="1" t="s">
        <v>12</v>
      </c>
      <c r="C5" s="29" t="s">
        <v>37</v>
      </c>
      <c r="D5" s="30" t="s">
        <v>38</v>
      </c>
      <c r="E5" s="28">
        <v>10</v>
      </c>
      <c r="F5" s="20">
        <v>12.12</v>
      </c>
      <c r="G5" s="44">
        <v>66.09</v>
      </c>
      <c r="H5" s="44">
        <f>F5*0.8/100</f>
        <v>9.6959999999999991E-2</v>
      </c>
      <c r="I5" s="44">
        <f>E5*72.5/100</f>
        <v>7.25</v>
      </c>
      <c r="J5" s="44">
        <v>0.13</v>
      </c>
    </row>
    <row r="6" spans="1:10">
      <c r="A6" s="5"/>
      <c r="B6" s="1" t="s">
        <v>23</v>
      </c>
      <c r="C6" s="31" t="s">
        <v>32</v>
      </c>
      <c r="D6" s="32" t="s">
        <v>52</v>
      </c>
      <c r="E6" s="28">
        <v>100</v>
      </c>
      <c r="F6" s="20">
        <v>32.549999999999997</v>
      </c>
      <c r="G6" s="44">
        <v>44.4</v>
      </c>
      <c r="H6" s="44">
        <f>F6*0.4/100</f>
        <v>0.13019999999999998</v>
      </c>
      <c r="I6" s="44">
        <f>E6*0.4/100</f>
        <v>0.4</v>
      </c>
      <c r="J6" s="44">
        <v>9.8000000000000007</v>
      </c>
    </row>
    <row r="7" spans="1:10">
      <c r="A7" s="5"/>
      <c r="B7" s="2"/>
      <c r="C7" s="31" t="s">
        <v>30</v>
      </c>
      <c r="D7" s="32" t="s">
        <v>51</v>
      </c>
      <c r="E7" s="33">
        <v>40</v>
      </c>
      <c r="F7" s="20">
        <v>3.7</v>
      </c>
      <c r="G7" s="44">
        <v>93.76</v>
      </c>
      <c r="H7" s="44">
        <f>F7*7.6/100</f>
        <v>0.28120000000000001</v>
      </c>
      <c r="I7" s="44">
        <f>E7*0.8/100</f>
        <v>0.32</v>
      </c>
      <c r="J7" s="44">
        <v>19.68</v>
      </c>
    </row>
    <row r="8" spans="1:10" ht="15.75" thickBot="1">
      <c r="A8" s="6"/>
      <c r="B8" s="7"/>
      <c r="C8" s="26" t="s">
        <v>39</v>
      </c>
      <c r="D8" s="27" t="s">
        <v>40</v>
      </c>
      <c r="E8" s="28">
        <v>200</v>
      </c>
      <c r="F8" s="21">
        <v>10.58</v>
      </c>
      <c r="G8" s="44">
        <v>62</v>
      </c>
      <c r="H8" s="44">
        <f>F8*1.4/200</f>
        <v>7.4060000000000001E-2</v>
      </c>
      <c r="I8" s="44">
        <f>E8*1.2/200</f>
        <v>1.2</v>
      </c>
      <c r="J8" s="44">
        <v>11.4</v>
      </c>
    </row>
    <row r="9" spans="1:10">
      <c r="A9" s="3" t="s">
        <v>13</v>
      </c>
      <c r="B9" s="9" t="s">
        <v>20</v>
      </c>
      <c r="C9" s="34"/>
      <c r="D9" s="35" t="s">
        <v>33</v>
      </c>
      <c r="E9" s="36">
        <f>SUM(E4:E8)</f>
        <v>500</v>
      </c>
      <c r="F9" s="19">
        <v>75.28</v>
      </c>
      <c r="G9" s="45">
        <v>437.71499999999997</v>
      </c>
      <c r="H9" s="45">
        <f>SUM(H4:H8)</f>
        <v>1.1722949999999999</v>
      </c>
      <c r="I9" s="45">
        <f>SUM(I4:I8)</f>
        <v>14.014999999999999</v>
      </c>
      <c r="J9" s="45">
        <v>67.53</v>
      </c>
    </row>
    <row r="10" spans="1:10">
      <c r="A10" s="5"/>
      <c r="B10" s="2"/>
      <c r="C10" s="2"/>
      <c r="D10" s="23"/>
      <c r="E10" s="13"/>
      <c r="F10" s="20"/>
      <c r="G10" s="13"/>
      <c r="H10" s="44"/>
      <c r="I10" s="13"/>
      <c r="J10" s="14"/>
    </row>
    <row r="11" spans="1:10" ht="15.75" thickBot="1">
      <c r="A11" s="6"/>
      <c r="B11" s="7"/>
      <c r="C11" s="7"/>
      <c r="D11" s="24"/>
      <c r="E11" s="15"/>
      <c r="F11" s="21"/>
      <c r="G11" s="15"/>
      <c r="H11" s="45"/>
      <c r="I11" s="15"/>
      <c r="J11" s="16"/>
    </row>
    <row r="12" spans="1:10">
      <c r="A12" s="5" t="s">
        <v>14</v>
      </c>
      <c r="B12" s="8" t="s">
        <v>15</v>
      </c>
      <c r="C12" s="26" t="s">
        <v>41</v>
      </c>
      <c r="D12" s="27" t="s">
        <v>42</v>
      </c>
      <c r="E12" s="38">
        <v>60</v>
      </c>
      <c r="F12" s="37">
        <v>8.7799999999999994</v>
      </c>
      <c r="G12" s="48">
        <v>6.78</v>
      </c>
      <c r="H12" s="48">
        <f>F12*0.7/100</f>
        <v>6.1459999999999987E-2</v>
      </c>
      <c r="I12" s="48">
        <f>E12*0.1/100</f>
        <v>0.06</v>
      </c>
      <c r="J12" s="48">
        <v>1.1399999999999999</v>
      </c>
    </row>
    <row r="13" spans="1:10">
      <c r="A13" s="5"/>
      <c r="B13" s="1" t="s">
        <v>16</v>
      </c>
      <c r="C13" s="46" t="s">
        <v>43</v>
      </c>
      <c r="D13" s="47" t="s">
        <v>44</v>
      </c>
      <c r="E13" s="38">
        <v>200</v>
      </c>
      <c r="F13" s="39">
        <v>16.72</v>
      </c>
      <c r="G13" s="48">
        <v>114.28</v>
      </c>
      <c r="H13" s="44">
        <f>F13*1.96/100</f>
        <v>0.327712</v>
      </c>
      <c r="I13" s="44">
        <f>E13*3.06/100</f>
        <v>6.12</v>
      </c>
      <c r="J13" s="44">
        <v>10.88</v>
      </c>
    </row>
    <row r="14" spans="1:10">
      <c r="A14" s="5"/>
      <c r="B14" s="1" t="s">
        <v>17</v>
      </c>
      <c r="C14" s="31" t="s">
        <v>45</v>
      </c>
      <c r="D14" s="32" t="s">
        <v>46</v>
      </c>
      <c r="E14" s="28">
        <v>150</v>
      </c>
      <c r="F14" s="40">
        <v>18.52</v>
      </c>
      <c r="G14" s="44">
        <v>210</v>
      </c>
      <c r="H14" s="44">
        <f>F14*2.1/100</f>
        <v>0.38892000000000004</v>
      </c>
      <c r="I14" s="44">
        <f>E14*6.4/100</f>
        <v>9.6</v>
      </c>
      <c r="J14" s="44">
        <v>27.75</v>
      </c>
    </row>
    <row r="15" spans="1:10">
      <c r="A15" s="5"/>
      <c r="B15" s="1" t="s">
        <v>18</v>
      </c>
      <c r="C15" s="26" t="s">
        <v>47</v>
      </c>
      <c r="D15" s="27" t="s">
        <v>48</v>
      </c>
      <c r="E15" s="28">
        <v>90</v>
      </c>
      <c r="F15" s="40">
        <v>57</v>
      </c>
      <c r="G15" s="44">
        <v>154.44</v>
      </c>
      <c r="H15" s="44">
        <f>F15*11/100</f>
        <v>6.27</v>
      </c>
      <c r="I15" s="44">
        <f>E15*12.4/100</f>
        <v>11.16</v>
      </c>
      <c r="J15" s="44">
        <v>3.6</v>
      </c>
    </row>
    <row r="16" spans="1:10">
      <c r="A16" s="5"/>
      <c r="B16" s="1" t="s">
        <v>19</v>
      </c>
      <c r="C16" s="26" t="s">
        <v>49</v>
      </c>
      <c r="D16" s="27" t="s">
        <v>50</v>
      </c>
      <c r="E16" s="28">
        <v>200</v>
      </c>
      <c r="F16" s="40">
        <v>8.7799999999999994</v>
      </c>
      <c r="G16" s="44">
        <v>78.31</v>
      </c>
      <c r="H16" s="44">
        <f>F16*0.67/200</f>
        <v>2.9413000000000002E-2</v>
      </c>
      <c r="I16" s="44">
        <f>E16*0.27/200</f>
        <v>0.27</v>
      </c>
      <c r="J16" s="44">
        <v>18.3</v>
      </c>
    </row>
    <row r="17" spans="1:10">
      <c r="A17" s="5"/>
      <c r="B17" s="1" t="s">
        <v>24</v>
      </c>
      <c r="C17" s="31" t="s">
        <v>31</v>
      </c>
      <c r="D17" s="32" t="s">
        <v>29</v>
      </c>
      <c r="E17" s="33">
        <v>20</v>
      </c>
      <c r="F17" s="42">
        <v>1.17</v>
      </c>
      <c r="G17" s="44">
        <v>41.18</v>
      </c>
      <c r="H17" s="44">
        <f>F17*8/100</f>
        <v>9.3599999999999989E-2</v>
      </c>
      <c r="I17" s="44">
        <f>E17*1.5/100</f>
        <v>0.3</v>
      </c>
      <c r="J17" s="44">
        <v>8.02</v>
      </c>
    </row>
    <row r="18" spans="1:10">
      <c r="A18" s="5"/>
      <c r="B18" s="1" t="s">
        <v>21</v>
      </c>
      <c r="C18" s="31" t="s">
        <v>30</v>
      </c>
      <c r="D18" s="32" t="s">
        <v>28</v>
      </c>
      <c r="E18" s="33">
        <v>50</v>
      </c>
      <c r="F18" s="42">
        <v>4.24</v>
      </c>
      <c r="G18" s="44">
        <v>117.2</v>
      </c>
      <c r="H18" s="44">
        <f>F18*7.6/100</f>
        <v>0.32223999999999997</v>
      </c>
      <c r="I18" s="44">
        <f>E18*0.8/100</f>
        <v>0.4</v>
      </c>
      <c r="J18" s="44">
        <v>24.6</v>
      </c>
    </row>
    <row r="19" spans="1:10">
      <c r="A19" s="5"/>
      <c r="B19" s="22"/>
      <c r="C19" s="31"/>
      <c r="D19" s="35" t="s">
        <v>34</v>
      </c>
      <c r="E19" s="36">
        <f>SUM(E12:E18)</f>
        <v>770</v>
      </c>
      <c r="F19" s="43"/>
      <c r="G19" s="45">
        <v>722.19</v>
      </c>
      <c r="H19" s="45">
        <f>SUM(H12:H18)</f>
        <v>7.4933449999999997</v>
      </c>
      <c r="I19" s="36">
        <f>SUM(I12:I18)</f>
        <v>27.909999999999997</v>
      </c>
      <c r="J19" s="45">
        <v>94.29</v>
      </c>
    </row>
    <row r="20" spans="1:10" ht="15.75" thickBot="1">
      <c r="A20" s="6"/>
      <c r="B20" s="7" t="s">
        <v>27</v>
      </c>
      <c r="C20" s="7"/>
      <c r="D20" s="24"/>
      <c r="E20" s="15">
        <v>710</v>
      </c>
      <c r="F20" s="21">
        <v>190.58</v>
      </c>
      <c r="G20" s="25">
        <f>SUM(G11:G19)</f>
        <v>1444.38</v>
      </c>
      <c r="H20" s="25">
        <f>SUM(H11:H19)</f>
        <v>14.986689999999999</v>
      </c>
      <c r="I20" s="25">
        <f>SUM(I11:I19)</f>
        <v>55.819999999999993</v>
      </c>
      <c r="J20" s="25">
        <f>SUM(J11:J19)</f>
        <v>188.57999999999998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2024-06-13T05:48:47Z</dcterms:modified>
</cp:coreProperties>
</file>