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7" i="1"/>
  <c r="H7"/>
  <c r="I6"/>
  <c r="H6"/>
  <c r="I11"/>
  <c r="H11"/>
  <c r="H4"/>
  <c r="H5"/>
  <c r="H9"/>
  <c r="I12"/>
  <c r="I13"/>
  <c r="I14"/>
  <c r="I15"/>
  <c r="I16"/>
  <c r="I17"/>
  <c r="I18"/>
  <c r="I19"/>
  <c r="H12"/>
  <c r="H13"/>
  <c r="H14"/>
  <c r="H15"/>
  <c r="H16"/>
  <c r="H17"/>
  <c r="H18"/>
  <c r="H19"/>
  <c r="I4"/>
  <c r="I5"/>
  <c r="I9"/>
  <c r="E19"/>
  <c r="E9"/>
  <c r="G20"/>
  <c r="J20"/>
  <c r="I20"/>
  <c r="H20"/>
  <c r="B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<sst xmlns="http://schemas.openxmlformats.org/spreadsheetml/2006/main" count="53" uniqueCount="52">
  <si>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</si>
  <si>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</si>
  <si>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</si>
  <si>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</si>
  <si>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</si>
  <si>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</si>
  <si>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</si>
  <si>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</si>
  <si>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</si>
  <si>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</si>
  <si>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</si>
  <si>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</si>
  <si>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</si>
  <si>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</si>
  <si>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</si>
  <si>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</si>
  <si>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</si>
  <si>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</si>
  <si>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</si>
  <si>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</si>
  <si>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</si>
  <si>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</si>
  <si>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</si>
  <si>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</si>
  <si>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</si>
  <si>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</si>
  <si>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</si>
  <si>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</si>
  <si>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</si>
  <si>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</si>
  <si>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</si>
  <si>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</si>
  <si>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46/2008г</t>
  </si>
  <si>
    <t xml:space="preserve">Суп картофельный с мак. изделиями </t>
  </si>
  <si>
    <t>230/2021г</t>
  </si>
  <si>
    <t>Каша манная молочная жидкая</t>
  </si>
  <si>
    <t>75/2021г</t>
  </si>
  <si>
    <t>Сыр полутвердый (порциями)</t>
  </si>
  <si>
    <t>457/2021г</t>
  </si>
  <si>
    <t xml:space="preserve"> Чай с сахаром</t>
  </si>
  <si>
    <t>ИТОГО  ЗАВТРАК:</t>
  </si>
  <si>
    <t>18/2021г</t>
  </si>
  <si>
    <t>Салат из свежих помидоров и огурцов</t>
  </si>
  <si>
    <t>389/2021г</t>
  </si>
  <si>
    <t>Пюре из гороха с маслом</t>
  </si>
  <si>
    <t>451/2004г</t>
  </si>
  <si>
    <t>Шницель</t>
  </si>
  <si>
    <t>495/2021г</t>
  </si>
  <si>
    <t>Компот из смеси сухофруктов</t>
  </si>
  <si>
    <t>ИТОГО  ОБЕД:</t>
  </si>
  <si>
    <t>Йогурт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</si>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</sst>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e">
        <f ca="1">-МБОУ Нышинская D6</f>
        <v>#NAME?</v>
      </c>
      <c r="C1" s="45"/>
      <c r="D1" s="46"/>
      <c r="E1" t="s">
        <v>22</v>
      </c>
      <c r="F1" s="15"/>
      <c r="I1" t="s">
        <v>1</v>
      </c>
      <c r="J1" s="14">
        <v>45453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 t="s">
        <v>34</v>
      </c>
      <c r="D4" s="26" t="s">
        <v>35</v>
      </c>
      <c r="E4" s="27">
        <v>150</v>
      </c>
      <c r="F4" s="16">
        <v>13.6</v>
      </c>
      <c r="G4" s="41">
        <v>152.89500000000001</v>
      </c>
      <c r="H4" s="41">
        <f>F4*3.03/100</f>
        <v>0.41208</v>
      </c>
      <c r="I4" s="41">
        <f>E4*3.21/100</f>
        <v>4.8150000000000004</v>
      </c>
      <c r="J4" s="41">
        <v>22.844999999999999</v>
      </c>
    </row>
    <row r="5" spans="1:10">
      <c r="A5" s="5"/>
      <c r="B5" s="1" t="s">
        <v>12</v>
      </c>
      <c r="C5" s="28" t="s">
        <v>36</v>
      </c>
      <c r="D5" s="29" t="s">
        <v>37</v>
      </c>
      <c r="E5" s="27">
        <v>10</v>
      </c>
      <c r="F5" s="17">
        <v>9.6999999999999993</v>
      </c>
      <c r="G5" s="41">
        <v>35.83</v>
      </c>
      <c r="H5" s="41">
        <f>F5*23.2/100</f>
        <v>2.2503999999999995</v>
      </c>
      <c r="I5" s="41">
        <f>E5*29.5/100</f>
        <v>2.95</v>
      </c>
      <c r="J5" s="41">
        <v>0</v>
      </c>
    </row>
    <row r="6" spans="1:10">
      <c r="A6" s="5"/>
      <c r="B6" s="1" t="s">
        <v>23</v>
      </c>
      <c r="C6" s="30" t="s">
        <v>30</v>
      </c>
      <c r="D6" s="31" t="s">
        <v>51</v>
      </c>
      <c r="E6" s="32">
        <v>40</v>
      </c>
      <c r="F6" s="17">
        <v>3.7</v>
      </c>
      <c r="G6" s="41">
        <v>93.76</v>
      </c>
      <c r="H6" s="41">
        <f>F6*7.6/100</f>
        <v>0.28120000000000001</v>
      </c>
      <c r="I6" s="41">
        <f>E6*0.8/100</f>
        <v>0.32</v>
      </c>
      <c r="J6" s="41">
        <v>19.68</v>
      </c>
    </row>
    <row r="7" spans="1:10" ht="15.75" thickBot="1">
      <c r="A7" s="5"/>
      <c r="B7" s="2"/>
      <c r="C7" s="25" t="s">
        <v>38</v>
      </c>
      <c r="D7" s="33" t="s">
        <v>39</v>
      </c>
      <c r="E7" s="27">
        <v>200</v>
      </c>
      <c r="F7" s="18">
        <v>2.2200000000000002</v>
      </c>
      <c r="G7" s="41">
        <v>38.9</v>
      </c>
      <c r="H7" s="41">
        <f>F7*0.2/200</f>
        <v>2.2200000000000002E-3</v>
      </c>
      <c r="I7" s="41">
        <f>E7*0.1/200</f>
        <v>0.1</v>
      </c>
      <c r="J7" s="41">
        <v>9.3000000000000007</v>
      </c>
    </row>
    <row r="8" spans="1:10" ht="15.75" thickBot="1">
      <c r="A8" s="6"/>
      <c r="B8" s="7"/>
      <c r="C8" s="25"/>
      <c r="D8" s="33"/>
      <c r="E8" s="27"/>
      <c r="F8" s="18"/>
      <c r="G8" s="41"/>
      <c r="H8" s="41"/>
      <c r="I8" s="41"/>
      <c r="J8" s="41"/>
    </row>
    <row r="9" spans="1:10">
      <c r="A9" s="3" t="s">
        <v>13</v>
      </c>
      <c r="B9" s="9" t="s">
        <v>20</v>
      </c>
      <c r="C9" s="34"/>
      <c r="D9" s="35" t="s">
        <v>40</v>
      </c>
      <c r="E9" s="36">
        <f>SUM(E4:E8)</f>
        <v>400</v>
      </c>
      <c r="F9" s="16">
        <v>29.22</v>
      </c>
      <c r="G9" s="42">
        <v>365.78500000000003</v>
      </c>
      <c r="H9" s="42">
        <f>SUM(H4:H8)</f>
        <v>2.9458999999999995</v>
      </c>
      <c r="I9" s="42">
        <f>SUM(I4:I8)</f>
        <v>8.1850000000000005</v>
      </c>
      <c r="J9" s="42">
        <v>61.625</v>
      </c>
    </row>
    <row r="10" spans="1:10">
      <c r="A10" s="5"/>
      <c r="B10" s="2"/>
      <c r="C10" s="30"/>
      <c r="D10" s="31"/>
      <c r="E10" s="27"/>
      <c r="F10" s="17"/>
      <c r="G10" s="41"/>
      <c r="H10" s="41"/>
      <c r="I10" s="41"/>
      <c r="J10" s="41"/>
    </row>
    <row r="11" spans="1:10" ht="15.75" thickBot="1">
      <c r="A11" s="6"/>
      <c r="B11" s="7"/>
      <c r="C11" s="30"/>
      <c r="D11" s="31" t="s">
        <v>50</v>
      </c>
      <c r="E11" s="27">
        <v>250</v>
      </c>
      <c r="F11" s="17">
        <v>61.29</v>
      </c>
      <c r="G11" s="41">
        <v>44.4</v>
      </c>
      <c r="H11" s="41">
        <f>F11*0.4/100</f>
        <v>0.24516000000000002</v>
      </c>
      <c r="I11" s="41">
        <f>E11*0.4/100</f>
        <v>1</v>
      </c>
      <c r="J11" s="41">
        <v>9.8000000000000007</v>
      </c>
    </row>
    <row r="12" spans="1:10">
      <c r="A12" s="5" t="s">
        <v>14</v>
      </c>
      <c r="B12" s="8" t="s">
        <v>15</v>
      </c>
      <c r="C12" s="25" t="s">
        <v>41</v>
      </c>
      <c r="D12" s="33" t="s">
        <v>42</v>
      </c>
      <c r="E12" s="37">
        <v>60</v>
      </c>
      <c r="F12" s="19">
        <v>7.57</v>
      </c>
      <c r="G12" s="43">
        <v>43.74</v>
      </c>
      <c r="H12" s="43">
        <f>F12*1/100</f>
        <v>7.5700000000000003E-2</v>
      </c>
      <c r="I12" s="43">
        <f>E12*6.1/100</f>
        <v>3.66</v>
      </c>
      <c r="J12" s="43">
        <v>2.1</v>
      </c>
    </row>
    <row r="13" spans="1:10">
      <c r="A13" s="5"/>
      <c r="B13" s="1" t="s">
        <v>16</v>
      </c>
      <c r="C13" s="25" t="s">
        <v>32</v>
      </c>
      <c r="D13" s="38" t="s">
        <v>33</v>
      </c>
      <c r="E13" s="37">
        <v>200</v>
      </c>
      <c r="F13" s="22">
        <v>11.99</v>
      </c>
      <c r="G13" s="43">
        <v>127</v>
      </c>
      <c r="H13" s="43">
        <f>F13*2.12/100</f>
        <v>0.25418800000000003</v>
      </c>
      <c r="I13" s="43">
        <f>E13*2.78/100</f>
        <v>5.56</v>
      </c>
      <c r="J13" s="43">
        <v>15</v>
      </c>
    </row>
    <row r="14" spans="1:10">
      <c r="A14" s="5"/>
      <c r="B14" s="1" t="s">
        <v>17</v>
      </c>
      <c r="C14" s="25" t="s">
        <v>43</v>
      </c>
      <c r="D14" s="26" t="s">
        <v>44</v>
      </c>
      <c r="E14" s="27">
        <v>150</v>
      </c>
      <c r="F14" s="22">
        <v>8.82</v>
      </c>
      <c r="G14" s="41">
        <v>218.85</v>
      </c>
      <c r="H14" s="41">
        <f>F14*11/100</f>
        <v>0.97020000000000006</v>
      </c>
      <c r="I14" s="41">
        <f>E14*2.5/100</f>
        <v>3.75</v>
      </c>
      <c r="J14" s="41">
        <v>29.774999999999999</v>
      </c>
    </row>
    <row r="15" spans="1:10">
      <c r="A15" s="5"/>
      <c r="B15" s="1" t="s">
        <v>18</v>
      </c>
      <c r="C15" s="39" t="s">
        <v>45</v>
      </c>
      <c r="D15" s="40" t="s">
        <v>46</v>
      </c>
      <c r="E15" s="27">
        <v>90</v>
      </c>
      <c r="F15" s="22">
        <v>46.41</v>
      </c>
      <c r="G15" s="41">
        <v>231.48</v>
      </c>
      <c r="H15" s="41">
        <f>F15*15.9/100</f>
        <v>7.3791899999999995</v>
      </c>
      <c r="I15" s="41">
        <f>E15*14.4/100</f>
        <v>12.96</v>
      </c>
      <c r="J15" s="41">
        <v>14.4</v>
      </c>
    </row>
    <row r="16" spans="1:10">
      <c r="A16" s="5"/>
      <c r="B16" s="1" t="s">
        <v>19</v>
      </c>
      <c r="C16" s="25" t="s">
        <v>47</v>
      </c>
      <c r="D16" s="33" t="s">
        <v>48</v>
      </c>
      <c r="E16" s="27">
        <v>200</v>
      </c>
      <c r="F16" s="22">
        <v>8.8699999999999992</v>
      </c>
      <c r="G16" s="41">
        <v>83.7</v>
      </c>
      <c r="H16" s="41">
        <f>F16*0.6/200</f>
        <v>2.6609999999999995E-2</v>
      </c>
      <c r="I16" s="41">
        <f>E16*0.1/200</f>
        <v>0.1</v>
      </c>
      <c r="J16" s="41">
        <v>20.100000000000001</v>
      </c>
    </row>
    <row r="17" spans="1:10">
      <c r="A17" s="5"/>
      <c r="B17" s="1" t="s">
        <v>24</v>
      </c>
      <c r="C17" s="30" t="s">
        <v>31</v>
      </c>
      <c r="D17" s="31" t="s">
        <v>29</v>
      </c>
      <c r="E17" s="32">
        <v>20</v>
      </c>
      <c r="F17" s="22">
        <v>1.17</v>
      </c>
      <c r="G17" s="41">
        <v>41.18</v>
      </c>
      <c r="H17" s="41">
        <f>F17*8/100</f>
        <v>9.3599999999999989E-2</v>
      </c>
      <c r="I17" s="41">
        <f>E17*1.5/100</f>
        <v>0.3</v>
      </c>
      <c r="J17" s="41">
        <v>8.02</v>
      </c>
    </row>
    <row r="18" spans="1:10">
      <c r="A18" s="5"/>
      <c r="B18" s="1" t="s">
        <v>21</v>
      </c>
      <c r="C18" s="30" t="s">
        <v>30</v>
      </c>
      <c r="D18" s="31" t="s">
        <v>28</v>
      </c>
      <c r="E18" s="32">
        <v>40</v>
      </c>
      <c r="F18" s="22">
        <v>4.66</v>
      </c>
      <c r="G18" s="41">
        <v>93.76</v>
      </c>
      <c r="H18" s="41">
        <f>F18*7.6/100</f>
        <v>0.35415999999999997</v>
      </c>
      <c r="I18" s="41">
        <f>E18*0.8/100</f>
        <v>0.32</v>
      </c>
      <c r="J18" s="41">
        <v>19.68</v>
      </c>
    </row>
    <row r="19" spans="1:10">
      <c r="A19" s="5"/>
      <c r="B19" s="20"/>
      <c r="C19" s="30"/>
      <c r="D19" s="35" t="s">
        <v>49</v>
      </c>
      <c r="E19" s="36">
        <f>SUM(E12:E18)</f>
        <v>760</v>
      </c>
      <c r="F19" s="22">
        <v>150.78</v>
      </c>
      <c r="G19" s="42">
        <v>839.71</v>
      </c>
      <c r="H19" s="42">
        <f>SUM(H12:H18)</f>
        <v>9.1536480000000005</v>
      </c>
      <c r="I19" s="36">
        <f>SUM(I12:I18)</f>
        <v>26.650000000000002</v>
      </c>
      <c r="J19" s="36">
        <v>109.075</v>
      </c>
    </row>
    <row r="20" spans="1:10" ht="15.75" thickBot="1">
      <c r="A20" s="6"/>
      <c r="B20" s="7" t="s">
        <v>27</v>
      </c>
      <c r="C20" s="7"/>
      <c r="D20" s="21"/>
      <c r="E20" s="13">
        <v>750</v>
      </c>
      <c r="F20" s="18">
        <v>180</v>
      </c>
      <c r="G20" s="23">
        <f>SUM(G11:G19)</f>
        <v>1723.8200000000002</v>
      </c>
      <c r="H20" s="23">
        <f>SUM(H11:H19)</f>
        <v>18.552455999999999</v>
      </c>
      <c r="I20" s="23">
        <f>SUM(I11:I19)</f>
        <v>54.300000000000004</v>
      </c>
      <c r="J20" s="24">
        <f>SUM(J11:J19)</f>
        <v>227.95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2024-06-10T10:20:22Z</cp:lastPrinted>
  <dcterms:created xsi:type="dcterms:W3CDTF">2015-06-05T18:19:34Z</dcterms:created>
  <dcterms:modified xsi:type="dcterms:W3CDTF">2024-06-10T10:20:29Z</dcterms:modified>
</cp:coreProperties>
</file>