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576" windowHeight="8148"/>
  </bookViews>
  <sheets>
    <sheet name="1" sheetId="1" r:id="rId1"/>
  </sheets>
  <calcPr calcId="145621" calcOnSave="0"/>
</workbook>
</file>

<file path=xl/calcChain.xml><?xml version="1.0" encoding="utf-8"?>
<calcChain xmlns="http://schemas.openxmlformats.org/spreadsheetml/2006/main">
  <c r="G8" i="1" l="1"/>
  <c r="G7" i="1"/>
  <c r="G6" i="1"/>
  <c r="G5" i="1"/>
  <c r="G4" i="1"/>
  <c r="J8" i="1"/>
  <c r="J7" i="1"/>
  <c r="J6" i="1"/>
  <c r="J5" i="1"/>
  <c r="J4" i="1"/>
  <c r="I8" i="1"/>
  <c r="I7" i="1"/>
  <c r="I6" i="1"/>
  <c r="I5" i="1"/>
  <c r="I4" i="1"/>
  <c r="H8" i="1"/>
  <c r="H7" i="1"/>
  <c r="H6" i="1"/>
  <c r="H5" i="1"/>
  <c r="H4" i="1"/>
  <c r="E20" i="1"/>
  <c r="E9" i="1"/>
  <c r="G20" i="1"/>
  <c r="J20" i="1"/>
  <c r="I20" i="1"/>
  <c r="H20" i="1"/>
  <c r="B1" i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<sst xmlns="http://schemas.openxmlformats.org/spreadsheetml/2006/main" count="56" uniqueCount="55">
  <si>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</si>
  <si>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</si>
  <si>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</si>
  <si>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</si>
  <si>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</si>
  <si>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</si>
  <si>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</si>
  <si>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</si>
  <si>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</si>
  <si>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</si>
  <si>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</si>
  <si>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</si>
  <si>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</si>
  <si>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</si>
  <si>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</si>
  <si>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</si>
  <si>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</si>
  <si>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</si>
  <si>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</si>
  <si>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</si>
  <si>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</si>
  <si>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</si>
  <si>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</si>
  <si>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</si>
  <si>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</si>
  <si>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</si>
  <si>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</si>
  <si>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</si>
  <si>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</si>
  <si>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</si>
  <si>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</si>
  <si>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</si>
  <si>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160/2004г</t>
  </si>
  <si>
    <t>Суп молочный с макаронными изделиями</t>
  </si>
  <si>
    <t>96/2004г</t>
  </si>
  <si>
    <t>Масло  (порциями)</t>
  </si>
  <si>
    <t>82/2021г</t>
  </si>
  <si>
    <t>Фрукты свежие</t>
  </si>
  <si>
    <t>457/2021г</t>
  </si>
  <si>
    <t xml:space="preserve"> Чай с сахаром</t>
  </si>
  <si>
    <t>ИТОГО  ЗАВТРАК:</t>
  </si>
  <si>
    <t>33/2021г</t>
  </si>
  <si>
    <t>Салат из свеклы с сыром и чесноком</t>
  </si>
  <si>
    <t>48/2008г</t>
  </si>
  <si>
    <t>Суп крестьянский с крупой</t>
  </si>
  <si>
    <t>92/2008г</t>
  </si>
  <si>
    <t>Картофельное пюре</t>
  </si>
  <si>
    <t>462/2004г</t>
  </si>
  <si>
    <t>Тефтели 2-й вариант</t>
  </si>
  <si>
    <t>141/2008г</t>
  </si>
  <si>
    <t>Соус томатный</t>
  </si>
  <si>
    <t>157/2008г</t>
  </si>
  <si>
    <t>Напиток апельсиновый</t>
  </si>
  <si>
    <t>ИТОГО  ОБЕД: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</si>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</sst>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4" fillId="3" borderId="18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e">
        <f>-МБОУ Нышинская D6</f>
        <v>#NAME?</v>
      </c>
      <c r="C1" s="54"/>
      <c r="D1" s="55"/>
      <c r="E1" t="s">
        <v>22</v>
      </c>
      <c r="F1" s="22"/>
      <c r="I1" t="s">
        <v>1</v>
      </c>
      <c r="J1" s="21">
        <v>45447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7" t="s">
        <v>32</v>
      </c>
      <c r="D4" s="38" t="s">
        <v>33</v>
      </c>
      <c r="E4" s="39">
        <v>200</v>
      </c>
      <c r="F4" s="23">
        <v>21.3</v>
      </c>
      <c r="G4" s="52" t="e">
        <f>A4*4+C4*9+E4*4</f>
        <v>#VALUE!</v>
      </c>
      <c r="H4" s="52">
        <f>F4*2.8/100</f>
        <v>0.59640000000000004</v>
      </c>
      <c r="I4" s="52">
        <f>E4*3.16/100</f>
        <v>6.32</v>
      </c>
      <c r="J4" s="52" t="e">
        <f>D4*9.88/100</f>
        <v>#VALUE!</v>
      </c>
    </row>
    <row r="5" spans="1:10" x14ac:dyDescent="0.3">
      <c r="A5" s="5"/>
      <c r="B5" s="1" t="s">
        <v>12</v>
      </c>
      <c r="C5" s="40" t="s">
        <v>34</v>
      </c>
      <c r="D5" s="41" t="s">
        <v>35</v>
      </c>
      <c r="E5" s="39">
        <v>10</v>
      </c>
      <c r="F5" s="24">
        <v>12.12</v>
      </c>
      <c r="G5" s="52" t="e">
        <f>A5*4+C5*9+E5*4</f>
        <v>#VALUE!</v>
      </c>
      <c r="H5" s="52">
        <f>F5*0.8/100</f>
        <v>9.6959999999999991E-2</v>
      </c>
      <c r="I5" s="52">
        <f>E5*72.5/100</f>
        <v>7.25</v>
      </c>
      <c r="J5" s="52" t="e">
        <f>D5*1.3/100</f>
        <v>#VALUE!</v>
      </c>
    </row>
    <row r="6" spans="1:10" x14ac:dyDescent="0.3">
      <c r="A6" s="5"/>
      <c r="B6" s="1" t="s">
        <v>23</v>
      </c>
      <c r="C6" s="37" t="s">
        <v>30</v>
      </c>
      <c r="D6" s="42" t="s">
        <v>54</v>
      </c>
      <c r="E6" s="43">
        <v>30</v>
      </c>
      <c r="F6" s="24">
        <v>3.7</v>
      </c>
      <c r="G6" s="52" t="e">
        <f>A6*4+C6*9+E6*4</f>
        <v>#VALUE!</v>
      </c>
      <c r="H6" s="52">
        <f>F6*7.6/100</f>
        <v>0.28120000000000001</v>
      </c>
      <c r="I6" s="52">
        <f>E6*0.8/100</f>
        <v>0.24</v>
      </c>
      <c r="J6" s="52" t="e">
        <f>D6*49.2/100</f>
        <v>#VALUE!</v>
      </c>
    </row>
    <row r="7" spans="1:10" x14ac:dyDescent="0.3">
      <c r="A7" s="5"/>
      <c r="B7" s="2"/>
      <c r="C7" s="37" t="s">
        <v>36</v>
      </c>
      <c r="D7" s="42" t="s">
        <v>37</v>
      </c>
      <c r="E7" s="39">
        <v>100</v>
      </c>
      <c r="F7" s="24">
        <v>22.65</v>
      </c>
      <c r="G7" s="52" t="e">
        <f>A7*4+C7*9+E7*4</f>
        <v>#VALUE!</v>
      </c>
      <c r="H7" s="52">
        <f>F7*0.4/100</f>
        <v>9.06E-2</v>
      </c>
      <c r="I7" s="52">
        <f>E7*0.4/100</f>
        <v>0.4</v>
      </c>
      <c r="J7" s="52" t="e">
        <f>D7*9.8/100</f>
        <v>#VALUE!</v>
      </c>
    </row>
    <row r="8" spans="1:10" ht="15" thickBot="1" x14ac:dyDescent="0.35">
      <c r="A8" s="6"/>
      <c r="B8" s="7"/>
      <c r="C8" s="44" t="s">
        <v>38</v>
      </c>
      <c r="D8" s="45" t="s">
        <v>39</v>
      </c>
      <c r="E8" s="39">
        <v>200</v>
      </c>
      <c r="F8" s="25">
        <v>1.52</v>
      </c>
      <c r="G8" s="52" t="e">
        <f>A8*4+C8*9+E8*4</f>
        <v>#VALUE!</v>
      </c>
      <c r="H8" s="52">
        <f>F8*0.2/200</f>
        <v>1.5200000000000003E-3</v>
      </c>
      <c r="I8" s="52">
        <f>E8*0.1/200</f>
        <v>0.1</v>
      </c>
      <c r="J8" s="52" t="e">
        <f>D8*9.3/200</f>
        <v>#VALUE!</v>
      </c>
    </row>
    <row r="9" spans="1:10" x14ac:dyDescent="0.3">
      <c r="A9" s="3" t="s">
        <v>13</v>
      </c>
      <c r="B9" s="9" t="s">
        <v>20</v>
      </c>
      <c r="C9" s="46"/>
      <c r="D9" s="47" t="s">
        <v>40</v>
      </c>
      <c r="E9" s="48">
        <f>SUM(E4:E8)</f>
        <v>540</v>
      </c>
      <c r="F9" s="23">
        <v>61.2</v>
      </c>
      <c r="G9" s="13"/>
      <c r="H9" s="13"/>
      <c r="I9" s="13"/>
      <c r="J9" s="14"/>
    </row>
    <row r="10" spans="1:10" x14ac:dyDescent="0.3">
      <c r="A10" s="5"/>
      <c r="B10" s="2"/>
      <c r="C10" s="2"/>
      <c r="D10" s="31"/>
      <c r="E10" s="15"/>
      <c r="F10" s="24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32"/>
      <c r="E11" s="17"/>
      <c r="F11" s="25"/>
      <c r="G11" s="17"/>
      <c r="H11" s="17"/>
      <c r="I11" s="17"/>
      <c r="J11" s="18"/>
    </row>
    <row r="12" spans="1:10" x14ac:dyDescent="0.3">
      <c r="A12" s="5" t="s">
        <v>14</v>
      </c>
      <c r="B12" s="8" t="s">
        <v>15</v>
      </c>
      <c r="C12" s="37" t="s">
        <v>41</v>
      </c>
      <c r="D12" s="42" t="s">
        <v>42</v>
      </c>
      <c r="E12" s="39">
        <v>60</v>
      </c>
      <c r="F12" s="26">
        <v>8.42</v>
      </c>
      <c r="G12" s="19"/>
      <c r="H12" s="19"/>
      <c r="I12" s="19"/>
      <c r="J12" s="20"/>
    </row>
    <row r="13" spans="1:10" x14ac:dyDescent="0.3">
      <c r="A13" s="5"/>
      <c r="B13" s="1" t="s">
        <v>16</v>
      </c>
      <c r="C13" s="49" t="s">
        <v>43</v>
      </c>
      <c r="D13" s="50" t="s">
        <v>44</v>
      </c>
      <c r="E13" s="51">
        <v>200</v>
      </c>
      <c r="F13" s="36">
        <v>13.6</v>
      </c>
      <c r="G13" s="34">
        <v>69.36</v>
      </c>
      <c r="H13" s="34">
        <v>1.6</v>
      </c>
      <c r="I13" s="34">
        <v>3.44</v>
      </c>
      <c r="J13" s="34">
        <v>8</v>
      </c>
    </row>
    <row r="14" spans="1:10" x14ac:dyDescent="0.3">
      <c r="A14" s="5"/>
      <c r="B14" s="1" t="s">
        <v>17</v>
      </c>
      <c r="C14" s="44" t="s">
        <v>45</v>
      </c>
      <c r="D14" s="45" t="s">
        <v>46</v>
      </c>
      <c r="E14" s="39">
        <v>150</v>
      </c>
      <c r="F14" s="36">
        <v>17.7</v>
      </c>
      <c r="G14" s="35">
        <v>192.06</v>
      </c>
      <c r="H14" s="34">
        <v>13.77</v>
      </c>
      <c r="I14" s="34">
        <v>9.9</v>
      </c>
      <c r="J14" s="34">
        <v>11.97</v>
      </c>
    </row>
    <row r="15" spans="1:10" x14ac:dyDescent="0.3">
      <c r="A15" s="5"/>
      <c r="B15" s="1" t="s">
        <v>18</v>
      </c>
      <c r="C15" s="44" t="s">
        <v>47</v>
      </c>
      <c r="D15" s="45" t="s">
        <v>48</v>
      </c>
      <c r="E15" s="39">
        <v>90</v>
      </c>
      <c r="F15" s="36">
        <v>46.7</v>
      </c>
      <c r="G15" s="34">
        <v>218.85</v>
      </c>
      <c r="H15" s="34">
        <v>16.5</v>
      </c>
      <c r="I15" s="34">
        <v>3.75</v>
      </c>
      <c r="J15" s="34">
        <v>29.774999999999999</v>
      </c>
    </row>
    <row r="16" spans="1:10" x14ac:dyDescent="0.3">
      <c r="A16" s="5"/>
      <c r="B16" s="1" t="s">
        <v>19</v>
      </c>
      <c r="C16" s="44" t="s">
        <v>49</v>
      </c>
      <c r="D16" s="45" t="s">
        <v>50</v>
      </c>
      <c r="E16" s="39">
        <v>40</v>
      </c>
      <c r="F16" s="36">
        <v>2.48</v>
      </c>
      <c r="G16" s="34">
        <v>78.31</v>
      </c>
      <c r="H16" s="34">
        <v>0.67</v>
      </c>
      <c r="I16" s="34">
        <v>0.27</v>
      </c>
      <c r="J16" s="34">
        <v>18.3</v>
      </c>
    </row>
    <row r="17" spans="1:10" x14ac:dyDescent="0.3">
      <c r="A17" s="5"/>
      <c r="B17" s="1" t="s">
        <v>24</v>
      </c>
      <c r="C17" s="37" t="s">
        <v>51</v>
      </c>
      <c r="D17" s="42" t="s">
        <v>52</v>
      </c>
      <c r="E17" s="39">
        <v>200</v>
      </c>
      <c r="F17" s="36">
        <v>6.28</v>
      </c>
      <c r="G17" s="34">
        <v>93.759999999999991</v>
      </c>
      <c r="H17" s="34">
        <v>3.04</v>
      </c>
      <c r="I17" s="34">
        <v>0.32</v>
      </c>
      <c r="J17" s="34">
        <v>19.68</v>
      </c>
    </row>
    <row r="18" spans="1:10" x14ac:dyDescent="0.3">
      <c r="A18" s="5"/>
      <c r="B18" s="1" t="s">
        <v>21</v>
      </c>
      <c r="C18" s="37" t="s">
        <v>31</v>
      </c>
      <c r="D18" s="42" t="s">
        <v>29</v>
      </c>
      <c r="E18" s="43">
        <v>20</v>
      </c>
      <c r="F18" s="36">
        <v>1.19</v>
      </c>
      <c r="G18" s="34">
        <v>41.18</v>
      </c>
      <c r="H18" s="34">
        <v>1.6</v>
      </c>
      <c r="I18" s="34">
        <v>0.3</v>
      </c>
      <c r="J18" s="34">
        <v>8.02</v>
      </c>
    </row>
    <row r="19" spans="1:10" x14ac:dyDescent="0.3">
      <c r="A19" s="5"/>
      <c r="B19" s="27"/>
      <c r="C19" s="37" t="s">
        <v>30</v>
      </c>
      <c r="D19" s="42" t="s">
        <v>28</v>
      </c>
      <c r="E19" s="43">
        <v>50</v>
      </c>
      <c r="F19" s="29">
        <v>4.0999999999999996</v>
      </c>
      <c r="G19" s="28">
        <v>44</v>
      </c>
      <c r="H19" s="28">
        <v>0</v>
      </c>
      <c r="I19" s="28"/>
      <c r="J19" s="30">
        <v>10</v>
      </c>
    </row>
    <row r="20" spans="1:10" ht="15" thickBot="1" x14ac:dyDescent="0.35">
      <c r="A20" s="6"/>
      <c r="B20" s="7" t="s">
        <v>27</v>
      </c>
      <c r="C20" s="37"/>
      <c r="D20" s="47" t="s">
        <v>53</v>
      </c>
      <c r="E20" s="48">
        <f>SUM(E12:E19)</f>
        <v>810</v>
      </c>
      <c r="F20" s="25"/>
      <c r="G20" s="33">
        <f>SUM(G11:G19)</f>
        <v>737.51999999999987</v>
      </c>
      <c r="H20" s="33">
        <f>SUM(H11:H19)</f>
        <v>37.18</v>
      </c>
      <c r="I20" s="33">
        <f>SUM(I11:I19)</f>
        <v>17.98</v>
      </c>
      <c r="J20" s="33">
        <f>SUM(J11:J19)</f>
        <v>105.74499999999999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2021-09-03T11:50:11Z</cp:lastPrinted>
  <dcterms:created xsi:type="dcterms:W3CDTF">2015-06-05T18:19:34Z</dcterms:created>
  <dcterms:modified xsi:type="dcterms:W3CDTF">2024-06-04T06:47:58Z</dcterms:modified>
</cp:coreProperties>
</file>