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J19" i="1"/>
  <c r="I18"/>
  <c r="I17"/>
  <c r="I16"/>
  <c r="I15"/>
  <c r="I14"/>
  <c r="I13"/>
  <c r="I12"/>
  <c r="I19"/>
  <c r="H18"/>
  <c r="H17"/>
  <c r="H16"/>
  <c r="H15"/>
  <c r="H14"/>
  <c r="H13"/>
  <c r="H12"/>
  <c r="H19"/>
  <c r="I8"/>
  <c r="I7"/>
  <c r="I6"/>
  <c r="I5"/>
  <c r="I4"/>
  <c r="G20"/>
  <c r="J20"/>
  <c r="I20"/>
  <c r="H20"/>
  <c r="B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<sst xmlns="http://schemas.openxmlformats.org/spreadsheetml/2006/main" count="52" uniqueCount="51">
  <si>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</si>
  <si>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</si>
  <si>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</si>
  <si>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</si>
  <si>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</si>
  <si>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</si>
  <si>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</si>
  <si>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</si>
  <si>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</si>
  <si>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</si>
  <si>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</si>
  <si>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</si>
  <si>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</si>
  <si>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</si>
  <si>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</si>
  <si>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</si>
  <si>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</si>
  <si>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</si>
  <si>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</si>
  <si>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</si>
  <si>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</si>
  <si>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</si>
  <si>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</si>
  <si>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</si>
  <si>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</si>
  <si>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</si>
  <si>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</si>
  <si>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</si>
  <si>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</si>
  <si>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573/2021г</t>
  </si>
  <si>
    <t>574/2021г</t>
  </si>
  <si>
    <t>Кофейный напиток</t>
  </si>
  <si>
    <t>Рассольник ленинградский</t>
  </si>
  <si>
    <t>Гуляш</t>
  </si>
  <si>
    <t>236/2021г</t>
  </si>
  <si>
    <t>Каша рисовая молочная жидкая</t>
  </si>
  <si>
    <t>75/2021г</t>
  </si>
  <si>
    <t>Сыр полутвердый (порциями)</t>
  </si>
  <si>
    <t>464/2021г</t>
  </si>
  <si>
    <t>82/2021г</t>
  </si>
  <si>
    <t>ТК-2</t>
  </si>
  <si>
    <t>Огурцы свежие порционно</t>
  </si>
  <si>
    <t>100/2021г</t>
  </si>
  <si>
    <t>202/2021г</t>
  </si>
  <si>
    <t>Каша гречневая рассыпчатая</t>
  </si>
  <si>
    <t>63/2008г</t>
  </si>
  <si>
    <t>495/2021г</t>
  </si>
  <si>
    <t>Компот из смеси сухофруктов</t>
  </si>
  <si>
    <t>Хлеб ржаной</t>
  </si>
  <si>
    <t>Батон</t>
  </si>
  <si>
    <t>Фрукты свежие  Банан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</si>
</sst>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2" fontId="5" fillId="3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0" zoomScaleNormal="10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e">
        <f ca="1">-МБОУ Нышинская D6</f>
        <v>#NAME?</v>
      </c>
      <c r="C1" s="56"/>
      <c r="D1" s="57"/>
      <c r="E1" t="s">
        <v>22</v>
      </c>
      <c r="F1" s="21"/>
      <c r="I1" t="s">
        <v>1</v>
      </c>
      <c r="J1" s="20">
        <v>45446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 t="s">
        <v>34</v>
      </c>
      <c r="D4" s="39" t="s">
        <v>35</v>
      </c>
      <c r="E4" s="46">
        <v>150</v>
      </c>
      <c r="F4" s="22">
        <v>18.61</v>
      </c>
      <c r="G4" s="52">
        <v>152.13</v>
      </c>
      <c r="H4" s="52">
        <v>3.75</v>
      </c>
      <c r="I4" s="52">
        <f>E4*3.18/100</f>
        <v>4.7699999999999996</v>
      </c>
      <c r="J4" s="52">
        <v>23.55</v>
      </c>
    </row>
    <row r="5" spans="1:10">
      <c r="A5" s="6"/>
      <c r="B5" s="1" t="s">
        <v>12</v>
      </c>
      <c r="C5" s="40" t="s">
        <v>36</v>
      </c>
      <c r="D5" s="41" t="s">
        <v>37</v>
      </c>
      <c r="E5" s="46">
        <v>10</v>
      </c>
      <c r="F5" s="23">
        <v>2.56</v>
      </c>
      <c r="G5" s="52">
        <v>35.83</v>
      </c>
      <c r="H5" s="52">
        <v>2.3199999999999998</v>
      </c>
      <c r="I5" s="52">
        <f>E5*29.5/100</f>
        <v>2.95</v>
      </c>
      <c r="J5" s="52">
        <v>0</v>
      </c>
    </row>
    <row r="6" spans="1:10">
      <c r="A6" s="6"/>
      <c r="B6" s="1" t="s">
        <v>23</v>
      </c>
      <c r="C6" s="42" t="s">
        <v>29</v>
      </c>
      <c r="D6" s="43" t="s">
        <v>49</v>
      </c>
      <c r="E6" s="47">
        <v>40</v>
      </c>
      <c r="F6" s="23">
        <v>3.77</v>
      </c>
      <c r="G6" s="52">
        <v>93.76</v>
      </c>
      <c r="H6" s="52">
        <v>3.04</v>
      </c>
      <c r="I6" s="52">
        <f>E6*0.8/100</f>
        <v>0.32</v>
      </c>
      <c r="J6" s="52">
        <v>19.68</v>
      </c>
    </row>
    <row r="7" spans="1:10">
      <c r="A7" s="6"/>
      <c r="B7" s="2"/>
      <c r="C7" s="44" t="s">
        <v>38</v>
      </c>
      <c r="D7" s="45" t="s">
        <v>31</v>
      </c>
      <c r="E7" s="46">
        <v>200</v>
      </c>
      <c r="F7" s="23">
        <v>1.5</v>
      </c>
      <c r="G7" s="52">
        <v>62</v>
      </c>
      <c r="H7" s="52">
        <v>1.4</v>
      </c>
      <c r="I7" s="52">
        <f>E7*1.2/200</f>
        <v>1.2</v>
      </c>
      <c r="J7" s="52">
        <v>11.4</v>
      </c>
    </row>
    <row r="8" spans="1:10" ht="15.75" thickBot="1">
      <c r="A8" s="7"/>
      <c r="B8" s="8"/>
      <c r="C8" s="42" t="s">
        <v>39</v>
      </c>
      <c r="D8" s="43" t="s">
        <v>50</v>
      </c>
      <c r="E8" s="46">
        <v>233.33</v>
      </c>
      <c r="F8" s="24">
        <v>51.32</v>
      </c>
      <c r="G8" s="52">
        <v>44.4</v>
      </c>
      <c r="H8" s="52">
        <v>0.4</v>
      </c>
      <c r="I8" s="52">
        <f>E8*0.4/100</f>
        <v>0.93332000000000004</v>
      </c>
      <c r="J8" s="52">
        <v>9.6</v>
      </c>
    </row>
    <row r="9" spans="1:10">
      <c r="A9" s="3" t="s">
        <v>13</v>
      </c>
      <c r="B9" s="10" t="s">
        <v>20</v>
      </c>
      <c r="C9" s="5"/>
      <c r="D9" s="29"/>
      <c r="E9" s="48"/>
      <c r="F9" s="22"/>
      <c r="G9" s="14"/>
      <c r="H9" s="53"/>
      <c r="I9" s="14"/>
      <c r="J9" s="53"/>
    </row>
    <row r="10" spans="1:10">
      <c r="A10" s="6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44" t="s">
        <v>40</v>
      </c>
      <c r="D12" s="45" t="s">
        <v>41</v>
      </c>
      <c r="E12" s="49">
        <v>60</v>
      </c>
      <c r="F12" s="25">
        <v>5.93</v>
      </c>
      <c r="G12" s="19">
        <v>6.78</v>
      </c>
      <c r="H12" s="54">
        <f>F12*0.7/100</f>
        <v>4.1509999999999998E-2</v>
      </c>
      <c r="I12" s="54">
        <f>E12*0.1/100</f>
        <v>0.06</v>
      </c>
      <c r="J12" s="54">
        <v>1.1399999999999999</v>
      </c>
    </row>
    <row r="13" spans="1:10">
      <c r="A13" s="6"/>
      <c r="B13" s="1" t="s">
        <v>16</v>
      </c>
      <c r="C13" s="50" t="s">
        <v>42</v>
      </c>
      <c r="D13" s="51" t="s">
        <v>32</v>
      </c>
      <c r="E13" s="46">
        <v>200</v>
      </c>
      <c r="F13" s="35">
        <v>12.13</v>
      </c>
      <c r="G13" s="33">
        <v>118.56</v>
      </c>
      <c r="H13" s="52">
        <f>F13*1.95/100</f>
        <v>0.23653500000000002</v>
      </c>
      <c r="I13" s="52">
        <f>E13*2.96/100</f>
        <v>5.92</v>
      </c>
      <c r="J13" s="52">
        <v>12.42</v>
      </c>
    </row>
    <row r="14" spans="1:10">
      <c r="A14" s="6"/>
      <c r="B14" s="1" t="s">
        <v>17</v>
      </c>
      <c r="C14" s="42" t="s">
        <v>43</v>
      </c>
      <c r="D14" s="43" t="s">
        <v>44</v>
      </c>
      <c r="E14" s="46">
        <v>150</v>
      </c>
      <c r="F14" s="35">
        <v>9.1199999999999992</v>
      </c>
      <c r="G14" s="34">
        <v>242.04</v>
      </c>
      <c r="H14" s="52">
        <f>F14*5.67/100</f>
        <v>0.5171039999999999</v>
      </c>
      <c r="I14" s="52">
        <f>E14*4.24/100</f>
        <v>6.36</v>
      </c>
      <c r="J14" s="52">
        <v>37.700000000000003</v>
      </c>
    </row>
    <row r="15" spans="1:10">
      <c r="A15" s="6"/>
      <c r="B15" s="1" t="s">
        <v>18</v>
      </c>
      <c r="C15" s="44" t="s">
        <v>45</v>
      </c>
      <c r="D15" s="45" t="s">
        <v>33</v>
      </c>
      <c r="E15" s="46">
        <v>90</v>
      </c>
      <c r="F15" s="35">
        <v>56.77</v>
      </c>
      <c r="G15" s="34">
        <v>255.6</v>
      </c>
      <c r="H15" s="52">
        <f>F15*12/100</f>
        <v>6.8124000000000002</v>
      </c>
      <c r="I15" s="52">
        <f>E15*24/100</f>
        <v>21.6</v>
      </c>
      <c r="J15" s="52">
        <v>4.5</v>
      </c>
    </row>
    <row r="16" spans="1:10">
      <c r="A16" s="6"/>
      <c r="B16" s="1" t="s">
        <v>19</v>
      </c>
      <c r="C16" s="44" t="s">
        <v>46</v>
      </c>
      <c r="D16" s="45" t="s">
        <v>47</v>
      </c>
      <c r="E16" s="46">
        <v>200</v>
      </c>
      <c r="F16" s="35">
        <v>11.28</v>
      </c>
      <c r="G16" s="34">
        <v>83.7</v>
      </c>
      <c r="H16" s="52">
        <f>F16*0.6/200</f>
        <v>3.3840000000000002E-2</v>
      </c>
      <c r="I16" s="52">
        <f>E16*0.1/200</f>
        <v>0.1</v>
      </c>
      <c r="J16" s="52">
        <v>20.100000000000001</v>
      </c>
    </row>
    <row r="17" spans="1:10">
      <c r="A17" s="6"/>
      <c r="B17" s="1" t="s">
        <v>24</v>
      </c>
      <c r="C17" s="42" t="s">
        <v>30</v>
      </c>
      <c r="D17" s="43" t="s">
        <v>48</v>
      </c>
      <c r="E17" s="47">
        <v>20</v>
      </c>
      <c r="F17" s="35">
        <v>2.33</v>
      </c>
      <c r="G17" s="34">
        <v>41.18</v>
      </c>
      <c r="H17" s="52">
        <f>F17*8/100</f>
        <v>0.18640000000000001</v>
      </c>
      <c r="I17" s="52">
        <f>E17*1.5/100</f>
        <v>0.3</v>
      </c>
      <c r="J17" s="52">
        <v>8.02</v>
      </c>
    </row>
    <row r="18" spans="1:10">
      <c r="A18" s="6"/>
      <c r="B18" s="1" t="s">
        <v>21</v>
      </c>
      <c r="C18" s="42" t="s">
        <v>29</v>
      </c>
      <c r="D18" s="43" t="s">
        <v>28</v>
      </c>
      <c r="E18" s="47">
        <v>40</v>
      </c>
      <c r="F18" s="35">
        <v>2.33</v>
      </c>
      <c r="G18" s="34">
        <v>93.76</v>
      </c>
      <c r="H18" s="52">
        <f>F18*7.6/100</f>
        <v>0.17707999999999999</v>
      </c>
      <c r="I18" s="52">
        <f>E18*0.8/100</f>
        <v>0.32</v>
      </c>
      <c r="J18" s="52">
        <v>196.68</v>
      </c>
    </row>
    <row r="19" spans="1:10">
      <c r="A19" s="6"/>
      <c r="B19" s="26"/>
      <c r="C19" s="37"/>
      <c r="D19" s="32"/>
      <c r="E19" s="27"/>
      <c r="F19" s="28">
        <v>102.22</v>
      </c>
      <c r="G19" s="27"/>
      <c r="H19" s="53">
        <f>SUM(H12:H18)</f>
        <v>8.0048689999999993</v>
      </c>
      <c r="I19" s="48">
        <f>SUM(I12:I18)</f>
        <v>34.659999999999997</v>
      </c>
      <c r="J19" s="48">
        <f>SUM(J12:J18)</f>
        <v>280.56</v>
      </c>
    </row>
    <row r="20" spans="1:10" ht="15.75" thickBot="1">
      <c r="A20" s="7"/>
      <c r="B20" s="8" t="s">
        <v>27</v>
      </c>
      <c r="C20" s="8"/>
      <c r="D20" s="31"/>
      <c r="E20" s="17">
        <v>700</v>
      </c>
      <c r="F20" s="24">
        <v>180</v>
      </c>
      <c r="G20" s="36">
        <f>SUM(G11:G19)</f>
        <v>841.62</v>
      </c>
      <c r="H20" s="36">
        <f>SUM(H11:H19)</f>
        <v>16.009737999999999</v>
      </c>
      <c r="I20" s="36">
        <f>SUM(I11:I19)</f>
        <v>69.319999999999993</v>
      </c>
      <c r="J20" s="36">
        <f>SUM(J11:J19)</f>
        <v>561.12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2024-06-03T11:20:22Z</dcterms:modified>
</cp:coreProperties>
</file>